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queryTables/queryTable1.xml" ContentType="application/vnd.openxmlformats-officedocument.spreadsheetml.queryTable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D:\TESI\"/>
    </mc:Choice>
  </mc:AlternateContent>
  <xr:revisionPtr revIDLastSave="0" documentId="13_ncr:1_{B43CF141-1D06-436A-9323-8CA80A4D3062}" xr6:coauthVersionLast="47" xr6:coauthVersionMax="47" xr10:uidLastSave="{00000000-0000-0000-0000-000000000000}"/>
  <bookViews>
    <workbookView xWindow="-108" yWindow="-108" windowWidth="23256" windowHeight="12576" activeTab="5" xr2:uid="{00000000-000D-0000-FFFF-FFFF00000000}"/>
  </bookViews>
  <sheets>
    <sheet name="Abitanti" sheetId="1" r:id="rId1"/>
    <sheet name="Edificato" sheetId="2" r:id="rId2"/>
    <sheet name="A-E" sheetId="3" r:id="rId3"/>
    <sheet name="Clima Arpa" sheetId="4" r:id="rId4"/>
    <sheet name="Clima MP" sheetId="5" r:id="rId5"/>
    <sheet name="Clima TP scenari" sheetId="6" r:id="rId6"/>
  </sheets>
  <definedNames>
    <definedName name="DatiEsterni_1" localSheetId="5" hidden="1">'Clima TP scenari'!$A$2:$G$74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8" i="5" l="1"/>
  <c r="AO37" i="5"/>
  <c r="AO18" i="5"/>
  <c r="M77" i="5" s="1"/>
  <c r="AA18" i="5"/>
  <c r="M76" i="5" s="1"/>
  <c r="AA37" i="5"/>
  <c r="AA56" i="5"/>
  <c r="M81" i="5" s="1"/>
  <c r="M70" i="5"/>
  <c r="M69" i="5"/>
  <c r="M68" i="5"/>
  <c r="M67" i="5"/>
  <c r="M66" i="5"/>
  <c r="M78" i="5" s="1"/>
  <c r="N5" i="6"/>
  <c r="N6" i="6"/>
  <c r="N7" i="6"/>
  <c r="N8" i="6"/>
  <c r="N4" i="6"/>
  <c r="M5" i="6"/>
  <c r="M6" i="6"/>
  <c r="M7" i="6"/>
  <c r="M8" i="6"/>
  <c r="M4" i="6"/>
  <c r="L5" i="6"/>
  <c r="L6" i="6"/>
  <c r="L7" i="6"/>
  <c r="L8" i="6"/>
  <c r="L4" i="6"/>
  <c r="P66" i="5"/>
  <c r="R67" i="5"/>
  <c r="R68" i="5"/>
  <c r="R69" i="5"/>
  <c r="R70" i="5"/>
  <c r="R66" i="5"/>
  <c r="P67" i="5"/>
  <c r="P68" i="5"/>
  <c r="P69" i="5"/>
  <c r="P70" i="5"/>
  <c r="O67" i="5"/>
  <c r="O68" i="5"/>
  <c r="O69" i="5"/>
  <c r="O70" i="5"/>
  <c r="O66" i="5"/>
  <c r="M11" i="6"/>
  <c r="L9" i="6"/>
  <c r="N12" i="6"/>
  <c r="M12" i="6"/>
  <c r="L12" i="6"/>
  <c r="N11" i="6"/>
  <c r="L11" i="6"/>
  <c r="N10" i="6"/>
  <c r="M10" i="6"/>
  <c r="L10" i="6"/>
  <c r="N9" i="6"/>
  <c r="M9" i="6"/>
  <c r="N3" i="6"/>
  <c r="M3" i="6"/>
  <c r="L3" i="6"/>
  <c r="L2" i="6"/>
  <c r="N2" i="6"/>
  <c r="M2" i="6"/>
  <c r="D81" i="5"/>
  <c r="E81" i="5"/>
  <c r="F81" i="5"/>
  <c r="G81" i="5"/>
  <c r="H81" i="5"/>
  <c r="I81" i="5"/>
  <c r="J81" i="5"/>
  <c r="K81" i="5"/>
  <c r="C81" i="5"/>
  <c r="D80" i="5"/>
  <c r="E80" i="5"/>
  <c r="F80" i="5"/>
  <c r="G80" i="5"/>
  <c r="H80" i="5"/>
  <c r="I80" i="5"/>
  <c r="J80" i="5"/>
  <c r="K80" i="5"/>
  <c r="M80" i="5"/>
  <c r="C80" i="5"/>
  <c r="D79" i="5"/>
  <c r="E79" i="5"/>
  <c r="F79" i="5"/>
  <c r="G79" i="5"/>
  <c r="H79" i="5"/>
  <c r="I79" i="5"/>
  <c r="J79" i="5"/>
  <c r="K79" i="5"/>
  <c r="M79" i="5"/>
  <c r="C79" i="5"/>
  <c r="D78" i="5"/>
  <c r="E78" i="5"/>
  <c r="F78" i="5"/>
  <c r="G78" i="5"/>
  <c r="H78" i="5"/>
  <c r="I78" i="5"/>
  <c r="J78" i="5"/>
  <c r="K78" i="5"/>
  <c r="C78" i="5"/>
  <c r="J77" i="5"/>
  <c r="K77" i="5"/>
  <c r="I77" i="5"/>
  <c r="D77" i="5"/>
  <c r="F77" i="5"/>
  <c r="G77" i="5"/>
  <c r="H77" i="5"/>
  <c r="C77" i="5"/>
  <c r="F76" i="5"/>
  <c r="G76" i="5"/>
  <c r="H76" i="5"/>
  <c r="I76" i="5"/>
  <c r="J76" i="5"/>
  <c r="K76" i="5"/>
  <c r="E76" i="5"/>
  <c r="D76" i="5"/>
  <c r="C76" i="5"/>
  <c r="AM37" i="5"/>
  <c r="AL37" i="5"/>
  <c r="AK37" i="5"/>
  <c r="AJ37" i="5"/>
  <c r="AI37" i="5"/>
  <c r="AH37" i="5"/>
  <c r="AG37" i="5"/>
  <c r="AF37" i="5"/>
  <c r="AE37" i="5"/>
  <c r="AM18" i="5"/>
  <c r="AL18" i="5"/>
  <c r="AK18" i="5"/>
  <c r="AJ18" i="5"/>
  <c r="AI18" i="5"/>
  <c r="AH18" i="5"/>
  <c r="AG18" i="5"/>
  <c r="E77" i="5" s="1"/>
  <c r="AF18" i="5"/>
  <c r="AE18" i="5"/>
  <c r="Y56" i="5"/>
  <c r="X56" i="5"/>
  <c r="W56" i="5"/>
  <c r="V56" i="5"/>
  <c r="U56" i="5"/>
  <c r="T56" i="5"/>
  <c r="S56" i="5"/>
  <c r="R56" i="5"/>
  <c r="Q56" i="5"/>
  <c r="Y37" i="5"/>
  <c r="X37" i="5"/>
  <c r="W37" i="5"/>
  <c r="V37" i="5"/>
  <c r="U37" i="5"/>
  <c r="T37" i="5"/>
  <c r="S37" i="5"/>
  <c r="R37" i="5"/>
  <c r="Q37" i="5"/>
  <c r="R18" i="5"/>
  <c r="S18" i="5"/>
  <c r="T18" i="5"/>
  <c r="U18" i="5"/>
  <c r="V18" i="5"/>
  <c r="W18" i="5"/>
  <c r="X18" i="5"/>
  <c r="Y18" i="5"/>
  <c r="Q18" i="5"/>
  <c r="E66" i="5"/>
  <c r="F66" i="5"/>
  <c r="G66" i="5"/>
  <c r="H66" i="5"/>
  <c r="I66" i="5"/>
  <c r="J66" i="5"/>
  <c r="K66" i="5"/>
  <c r="E67" i="5"/>
  <c r="F67" i="5"/>
  <c r="G67" i="5"/>
  <c r="H67" i="5"/>
  <c r="I67" i="5"/>
  <c r="J67" i="5"/>
  <c r="K67" i="5"/>
  <c r="E68" i="5"/>
  <c r="F68" i="5"/>
  <c r="G68" i="5"/>
  <c r="H68" i="5"/>
  <c r="I68" i="5"/>
  <c r="J68" i="5"/>
  <c r="K68" i="5"/>
  <c r="E69" i="5"/>
  <c r="F69" i="5"/>
  <c r="G69" i="5"/>
  <c r="H69" i="5"/>
  <c r="I69" i="5"/>
  <c r="J69" i="5"/>
  <c r="K69" i="5"/>
  <c r="E70" i="5"/>
  <c r="F70" i="5"/>
  <c r="G70" i="5"/>
  <c r="H70" i="5"/>
  <c r="I70" i="5"/>
  <c r="J70" i="5"/>
  <c r="K70" i="5"/>
  <c r="D66" i="5"/>
  <c r="D67" i="5"/>
  <c r="D68" i="5"/>
  <c r="D69" i="5"/>
  <c r="D70" i="5"/>
  <c r="C70" i="5"/>
  <c r="C69" i="5"/>
  <c r="C68" i="5"/>
  <c r="C67" i="5"/>
  <c r="C66" i="5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G2" i="3"/>
  <c r="F2" i="3"/>
  <c r="H2" i="3"/>
  <c r="Q20" i="2"/>
  <c r="M20" i="2"/>
  <c r="Q19" i="2"/>
  <c r="M19" i="2"/>
  <c r="Q18" i="2"/>
  <c r="M18" i="2"/>
  <c r="Q17" i="2"/>
  <c r="M17" i="2"/>
  <c r="Q16" i="2"/>
  <c r="M16" i="2"/>
  <c r="Q15" i="2"/>
  <c r="M15" i="2"/>
  <c r="Q14" i="2"/>
  <c r="M14" i="2"/>
  <c r="Q13" i="2"/>
  <c r="M13" i="2"/>
  <c r="Q12" i="2"/>
  <c r="M12" i="2"/>
  <c r="Q11" i="2"/>
  <c r="M11" i="2"/>
  <c r="Q10" i="2"/>
  <c r="M10" i="2"/>
  <c r="Q9" i="2"/>
  <c r="M9" i="2"/>
  <c r="Q8" i="2"/>
  <c r="M8" i="2"/>
  <c r="Q7" i="2"/>
  <c r="M7" i="2"/>
  <c r="Q6" i="2"/>
  <c r="M6" i="2"/>
  <c r="Q5" i="2"/>
  <c r="M5" i="2"/>
  <c r="Q4" i="2"/>
  <c r="M4" i="2"/>
  <c r="Q3" i="2"/>
  <c r="M3" i="2"/>
  <c r="Q2" i="2"/>
  <c r="M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5B1FDA4-617C-4846-93DD-0FCB5D8E4F90}" keepAlive="1" name="Query - TPM-hour-MERGED-MONTHLY" description="Connessione alla query 'TPM-hour-MERGED-MONTHLY' nella cartella di lavoro." type="5" refreshedVersion="8" background="1" saveData="1">
    <dbPr connection="Provider=Microsoft.Mashup.OleDb.1;Data Source=$Workbook$;Location=TPM-hour-MERGED-MONTHLY;Extended Properties=&quot;&quot;" command="SELECT * FROM [TPM-hour-MERGED-MONTHLY]"/>
  </connection>
</connections>
</file>

<file path=xl/sharedStrings.xml><?xml version="1.0" encoding="utf-8"?>
<sst xmlns="http://schemas.openxmlformats.org/spreadsheetml/2006/main" count="771" uniqueCount="168">
  <si>
    <t>N</t>
  </si>
  <si>
    <t>Comune</t>
  </si>
  <si>
    <t>Popolazione Residente (2023)</t>
  </si>
  <si>
    <t>Componenti per Famiglia (2023)</t>
  </si>
  <si>
    <t>Saldo Migratorio (2023 con anno precedente)</t>
  </si>
  <si>
    <t>Età Media (2024)</t>
  </si>
  <si>
    <t>Angrogna</t>
  </si>
  <si>
    <t>49,0 anni</t>
  </si>
  <si>
    <t>Bagnolo Piemonte</t>
  </si>
  <si>
    <t>47,5 anni</t>
  </si>
  <si>
    <t>Barge</t>
  </si>
  <si>
    <t>46,5 anni</t>
  </si>
  <si>
    <t>Bibiana</t>
  </si>
  <si>
    <t>47,2 anni</t>
  </si>
  <si>
    <t>Bobbio Pellice</t>
  </si>
  <si>
    <t>50,7 anni</t>
  </si>
  <si>
    <t>Bricherasio</t>
  </si>
  <si>
    <t>46,7 anni</t>
  </si>
  <si>
    <t>Campiglione Fenile</t>
  </si>
  <si>
    <t>47,1 anni</t>
  </si>
  <si>
    <t>Cavour</t>
  </si>
  <si>
    <t>47,4 anni</t>
  </si>
  <si>
    <t>Crissolo</t>
  </si>
  <si>
    <t>54,6 anni</t>
  </si>
  <si>
    <t>Luserna San Giovanni</t>
  </si>
  <si>
    <t>49,7 anni</t>
  </si>
  <si>
    <t>Lusernetta</t>
  </si>
  <si>
    <t>47,7 anni</t>
  </si>
  <si>
    <t>Osasco</t>
  </si>
  <si>
    <t>Perrero</t>
  </si>
  <si>
    <t>54,8 anni</t>
  </si>
  <si>
    <t>Pinerolo</t>
  </si>
  <si>
    <t>48,2 anni</t>
  </si>
  <si>
    <t>Prali</t>
  </si>
  <si>
    <t>48,6 anni</t>
  </si>
  <si>
    <t>Rorà</t>
  </si>
  <si>
    <t>49,9 anni</t>
  </si>
  <si>
    <t>San Secondo di Pinerolo</t>
  </si>
  <si>
    <t>Torre Pellice</t>
  </si>
  <si>
    <t>50,4 anni</t>
  </si>
  <si>
    <t>Villar Pellice</t>
  </si>
  <si>
    <t>49,6 anni</t>
  </si>
  <si>
    <t>N. edifici Cl. Energetica A4</t>
  </si>
  <si>
    <t>N. edifici Cl. Energetica A3</t>
  </si>
  <si>
    <t>N. edifici Cl. Energetica A2</t>
  </si>
  <si>
    <t>N. edifici Cl. Energetica A1</t>
  </si>
  <si>
    <t>N. edifici Cl. Energetica B</t>
  </si>
  <si>
    <t>N. edifici Cl. Energetica C</t>
  </si>
  <si>
    <t>N. edifici Cl. Energetica D</t>
  </si>
  <si>
    <t>N. edifici Cl. Energetica E</t>
  </si>
  <si>
    <t>N. edifici Cl. Energetica F</t>
  </si>
  <si>
    <t>N. edifici Cl. Energetica G</t>
  </si>
  <si>
    <t>TOT</t>
  </si>
  <si>
    <t>Ed. Em0</t>
  </si>
  <si>
    <t>Ed. no Em0</t>
  </si>
  <si>
    <t>data aggiornamento 31/03/25</t>
  </si>
  <si>
    <t>Totale Edifici</t>
  </si>
  <si>
    <t>Popolazione/Estensione (ab/km²)</t>
  </si>
  <si>
    <t>Edifici/Estensione (ed/km²)</t>
  </si>
  <si>
    <t>Popolazione/Edifici (ab/ed)</t>
  </si>
  <si>
    <t>Estensione territoriale comunale (km²)</t>
  </si>
  <si>
    <t>Zona Climatica</t>
  </si>
  <si>
    <t>Numero medio su base annuale dei giorni in cui la precipitazione cumulata giornaliera è uguale o superiore a 5 mm, calcolato sul periodo 1991-2020</t>
  </si>
  <si>
    <t>Media su base annuale della precipitazione cumulata giornaliera, calcolata sul periodo 1991-2020</t>
  </si>
  <si>
    <t>F</t>
  </si>
  <si>
    <t>E</t>
  </si>
  <si>
    <t>https://www.comuni-italiani.it/001/026/clima.html</t>
  </si>
  <si>
    <t>https://webgis.arpa.piemonte.it/secure_apps/portale-sul-clima-in-piemonte/</t>
  </si>
  <si>
    <t>Numero medio su base annuale dei giorni in cui la precipitazione cumulata giornaliera è uguale o superiore a 1 mm, calcolato sul periodo 1991-2019</t>
  </si>
  <si>
    <t>Numero di giorni piovosi (soglia 1 mm)</t>
  </si>
  <si>
    <t>Numero di giorni piovosi (soglia 5 mm)</t>
  </si>
  <si>
    <t>Gradi Giorno</t>
  </si>
  <si>
    <t>Temperatura MAX stagionale INV (°C)</t>
  </si>
  <si>
    <t>Temperatura MIN stagionale INV (°C)</t>
  </si>
  <si>
    <t>Temperatura MAX stagionale EST (°C)</t>
  </si>
  <si>
    <t>Temperatura MIN stagionale EST    (°C)</t>
  </si>
  <si>
    <t>Temperatura MIN annuale                 (°C)</t>
  </si>
  <si>
    <t>Temperatura MAX annuale                  (°C)</t>
  </si>
  <si>
    <t>Altezza sul livello del mare MIN     (m)</t>
  </si>
  <si>
    <t>Altezza sul livello del mare MAX     (m)</t>
  </si>
  <si>
    <t>Precipitazione annuale      (mm)</t>
  </si>
  <si>
    <t>Media su base annuale della temperatura minima giornaliera, calcolata sul periodo 1991-2020</t>
  </si>
  <si>
    <t>Media su base annuale della temperatura massima giornaliera, calcolata sul periodo 1991-2019</t>
  </si>
  <si>
    <t>ALTEZZA SU LV MARE</t>
  </si>
  <si>
    <t>T max - T min ANNUALE</t>
  </si>
  <si>
    <t>Giorni pioggia 1mm - giorni pioggia 5mm</t>
  </si>
  <si>
    <t xml:space="preserve">Precipitazioni ANNUALE (mm) </t>
  </si>
  <si>
    <t>Somma media, su base annuale (mesi giugno-settembre), della differenza tra la temperatura media esterna dell¿aria e quella interna ottimale di un edificio pari a 21 °C, per i giorni in cui la temperatura media esterna è pari o superiore a 24 °C, calcolata sul periodo 1991-2020</t>
  </si>
  <si>
    <t>Somma media, su base annuale (mesi ottobre-maggio), della differenza tra la temperatura interna ottimale di un edificio pari a 20 °C e la temperatura media esterna dell¿aria, per i giorni in cui la temperatura media esterna è inferiore a 20 °C, calcolata sul periodo 1991-2020</t>
  </si>
  <si>
    <r>
      <t xml:space="preserve">Gradi Giorno di Riscaldamento </t>
    </r>
    <r>
      <rPr>
        <sz val="10"/>
        <color theme="1"/>
        <rFont val="Arial"/>
        <family val="2"/>
        <scheme val="minor"/>
      </rPr>
      <t>(</t>
    </r>
    <r>
      <rPr>
        <b/>
        <sz val="10"/>
        <color theme="1"/>
        <rFont val="Arial"/>
        <family val="2"/>
        <scheme val="minor"/>
      </rPr>
      <t xml:space="preserve">HDD </t>
    </r>
    <r>
      <rPr>
        <sz val="10"/>
        <color theme="1"/>
        <rFont val="Arial"/>
        <family val="2"/>
        <scheme val="minor"/>
      </rPr>
      <t>heating degree days)</t>
    </r>
  </si>
  <si>
    <r>
      <t xml:space="preserve">Gradi Giorno di raffrescamento </t>
    </r>
    <r>
      <rPr>
        <sz val="10"/>
        <color theme="1"/>
        <rFont val="Arial"/>
        <family val="2"/>
        <scheme val="minor"/>
      </rPr>
      <t>(</t>
    </r>
    <r>
      <rPr>
        <b/>
        <sz val="10"/>
        <color theme="1"/>
        <rFont val="Arial"/>
        <family val="2"/>
        <scheme val="minor"/>
      </rPr>
      <t xml:space="preserve">CDD </t>
    </r>
    <r>
      <rPr>
        <sz val="10"/>
        <color theme="1"/>
        <rFont val="Arial"/>
        <family val="2"/>
        <scheme val="minor"/>
      </rPr>
      <t>cooling degree days)</t>
    </r>
  </si>
  <si>
    <t>Numero di giorni consecutivi senza pioggia</t>
  </si>
  <si>
    <t>Numero medio su base annuale del Numero massimo di giorni consecutivi con precipitazione cumulata giornaliera inferiore a 1mm, calcolato sul periodo 1991-2020</t>
  </si>
  <si>
    <t>32.8</t>
  </si>
  <si>
    <t>Numero di giorni di gelo</t>
  </si>
  <si>
    <t>Numero medio, su base annuale, dei giorni in cui la temperatura minima è inferiore a 0 °C, calcolato sul periodo 1991-2020</t>
  </si>
  <si>
    <t xml:space="preserve">Precipitazioni g GELO - g SENZA PIOGGIA </t>
  </si>
  <si>
    <t xml:space="preserve"> </t>
  </si>
  <si>
    <t>TEMPERATURE max min - stagionale Est-Inv</t>
  </si>
  <si>
    <t>Scenario</t>
  </si>
  <si>
    <t>Anno</t>
  </si>
  <si>
    <t>Mese</t>
  </si>
  <si>
    <t>Temperatura secca media (°C)</t>
  </si>
  <si>
    <t>Temperatura di rugiada media (°C)</t>
  </si>
  <si>
    <t>Contemporaneo</t>
  </si>
  <si>
    <t xml:space="preserve">Futuro RCP 4.5 </t>
  </si>
  <si>
    <t>Futuro RCP 4.5</t>
  </si>
  <si>
    <t>Futuro RCP8.5</t>
  </si>
  <si>
    <t>Futuro RCP4.5</t>
  </si>
  <si>
    <t>Storico</t>
  </si>
  <si>
    <t>Pressione media mensile (Pa)</t>
  </si>
  <si>
    <t>Umidità relativa media mensile (%)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</si>
  <si>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</si>
  <si>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</si>
  <si>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</si>
  <si>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</si>
  <si>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</si>
  <si>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</si>
  <si>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</si>
  <si>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</si>
  <si>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</si>
  <si>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</si>
  <si>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</si>
  <si>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</si>
  <si>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9.8</t>
  </si>
  <si>
    <t>63.3</t>
  </si>
  <si>
    <t>N.B. La stazione di Villar Pellice ha un'anomalia all'igrometro; siamo in attesa di sostituirlo. Mentre la stazione di Villaretto Chisone fino alla scorsa settimana aveva un problema software che non permetteva il corretto calcolo della cumulata di pioggia.</t>
  </si>
  <si>
    <t>ANNO</t>
  </si>
  <si>
    <t>MESE</t>
  </si>
  <si>
    <t>T max</t>
  </si>
  <si>
    <t>T min</t>
  </si>
  <si>
    <t>T med</t>
  </si>
  <si>
    <t>Umidità max</t>
  </si>
  <si>
    <t>Umidità min</t>
  </si>
  <si>
    <t>Umidità med</t>
  </si>
  <si>
    <t>P max</t>
  </si>
  <si>
    <t>P min</t>
  </si>
  <si>
    <t>Velocità vento med</t>
  </si>
  <si>
    <t>Direzione Vento</t>
  </si>
  <si>
    <t>Accumulo Precipitazioni</t>
  </si>
  <si>
    <t>WNW</t>
  </si>
  <si>
    <t>W</t>
  </si>
  <si>
    <t>NW</t>
  </si>
  <si>
    <t>-</t>
  </si>
  <si>
    <t>TORRE PELLICE</t>
  </si>
  <si>
    <t>MEDIE ANNUALI</t>
  </si>
  <si>
    <t>SSW</t>
  </si>
  <si>
    <t>S</t>
  </si>
  <si>
    <t>SSE</t>
  </si>
  <si>
    <t>ESE</t>
  </si>
  <si>
    <t>SW</t>
  </si>
  <si>
    <t>ANGROGNA</t>
  </si>
  <si>
    <t>WSW</t>
  </si>
  <si>
    <t>SE</t>
  </si>
  <si>
    <t>VILLAR PELLICE</t>
  </si>
  <si>
    <t>LUSERNA SAN GIOVANNI</t>
  </si>
  <si>
    <t>BIBIANA</t>
  </si>
  <si>
    <t>VILLARETTO CHISONE - ROURE</t>
  </si>
  <si>
    <t>Villaretto Chisone</t>
  </si>
  <si>
    <t>Luserna san giovanni</t>
  </si>
  <si>
    <t>tab confronto</t>
  </si>
  <si>
    <t>T sec med</t>
  </si>
  <si>
    <t>U% media</t>
  </si>
  <si>
    <t>P mediia</t>
  </si>
  <si>
    <t>RCP 4,5</t>
  </si>
  <si>
    <t>RCP 8,5</t>
  </si>
  <si>
    <t>P med</t>
  </si>
  <si>
    <t xml:space="preserve">P med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</si>
</sst>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.0"/>
    <numFmt numFmtId="165" formatCode="0.0"/>
  </numFmts>
  <fonts count="14" x14ac:knownFonts="1">
    <font>
      <sz val="10"/>
      <color rgb="FF000000"/>
      <name val="Arial"/>
      <scheme val="minor"/>
    </font>
    <font>
      <b/>
      <sz val="10"/>
      <color theme="1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8"/>
      <color theme="0" tint="-0.499984740745262"/>
      <name val="Arial"/>
      <family val="2"/>
      <scheme val="minor"/>
    </font>
    <font>
      <b/>
      <sz val="10"/>
      <color theme="0"/>
      <name val="Arial"/>
      <family val="2"/>
      <scheme val="minor"/>
    </font>
    <font>
      <sz val="8"/>
      <color rgb="FF222222"/>
      <name val="Arial"/>
      <family val="2"/>
      <scheme val="minor"/>
    </font>
    <font>
      <b/>
      <sz val="8"/>
      <color theme="0"/>
      <name val="Arial"/>
      <family val="2"/>
    </font>
    <font>
      <b/>
      <sz val="8"/>
      <color rgb="FF2F4F4F"/>
      <name val="Arial"/>
      <family val="2"/>
    </font>
    <font>
      <sz val="10"/>
      <color theme="0"/>
      <name val="Arial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6F8F9"/>
        <bgColor rgb="FFF6F8F9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7F7F7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70C0"/>
        <bgColor indexed="64"/>
      </patternFill>
    </fill>
  </fills>
  <borders count="33">
    <border>
      <left/>
      <right/>
      <top/>
      <bottom/>
      <diagonal/>
    </border>
    <border>
      <left style="thin">
        <color rgb="FF284E3F"/>
      </left>
      <right style="thin">
        <color rgb="FF356854"/>
      </right>
      <top style="thin">
        <color rgb="FF284E3F"/>
      </top>
      <bottom style="thin">
        <color rgb="FF284E3F"/>
      </bottom>
      <diagonal/>
    </border>
    <border>
      <left style="thin">
        <color rgb="FF356854"/>
      </left>
      <right style="thin">
        <color rgb="FF356854"/>
      </right>
      <top style="thin">
        <color rgb="FF284E3F"/>
      </top>
      <bottom style="thin">
        <color rgb="FF284E3F"/>
      </bottom>
      <diagonal/>
    </border>
    <border>
      <left style="thin">
        <color rgb="FF356854"/>
      </left>
      <right style="thin">
        <color rgb="FF284E3F"/>
      </right>
      <top style="thin">
        <color rgb="FF284E3F"/>
      </top>
      <bottom style="thin">
        <color rgb="FF284E3F"/>
      </bottom>
      <diagonal/>
    </border>
    <border>
      <left style="thin">
        <color rgb="FF284E3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284E3F"/>
      </right>
      <top style="thin">
        <color rgb="FFFFFFFF"/>
      </top>
      <bottom style="thin">
        <color rgb="FFFFFFFF"/>
      </bottom>
      <diagonal/>
    </border>
    <border>
      <left style="thin">
        <color rgb="FF284E3F"/>
      </left>
      <right style="thin">
        <color rgb="FFF6F8F9"/>
      </right>
      <top style="thin">
        <color rgb="FFF6F8F9"/>
      </top>
      <bottom style="thin">
        <color rgb="FFF6F8F9"/>
      </bottom>
      <diagonal/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F6F8F9"/>
      </bottom>
      <diagonal/>
    </border>
    <border>
      <left style="thin">
        <color rgb="FFF6F8F9"/>
      </left>
      <right style="thin">
        <color rgb="FF284E3F"/>
      </right>
      <top style="thin">
        <color rgb="FFF6F8F9"/>
      </top>
      <bottom style="thin">
        <color rgb="FFF6F8F9"/>
      </bottom>
      <diagonal/>
    </border>
    <border>
      <left style="thin">
        <color rgb="FF284E3F"/>
      </left>
      <right style="thin">
        <color rgb="FFFFFFFF"/>
      </right>
      <top style="thin">
        <color rgb="FFFFFFFF"/>
      </top>
      <bottom style="thin">
        <color rgb="FF284E3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284E3F"/>
      </bottom>
      <diagonal/>
    </border>
    <border>
      <left style="thin">
        <color rgb="FFFFFFFF"/>
      </left>
      <right style="thin">
        <color rgb="FF284E3F"/>
      </right>
      <top style="thin">
        <color rgb="FFFFFFFF"/>
      </top>
      <bottom style="thin">
        <color rgb="FF284E3F"/>
      </bottom>
      <diagonal/>
    </border>
    <border>
      <left style="thin">
        <color rgb="FF000000"/>
      </left>
      <right style="thin">
        <color rgb="FF284E3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284E3F"/>
      </right>
      <top style="thin">
        <color rgb="FFF6F8F9"/>
      </top>
      <bottom style="thin">
        <color rgb="FFF6F8F9"/>
      </bottom>
      <diagonal/>
    </border>
    <border>
      <left style="thin">
        <color rgb="FF000000"/>
      </left>
      <right style="thin">
        <color rgb="FF284E3F"/>
      </right>
      <top style="thin">
        <color rgb="FFFFFFFF"/>
      </top>
      <bottom style="thin">
        <color rgb="FF284E3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6F8F9"/>
      </left>
      <right/>
      <top style="thin">
        <color rgb="FFF6F8F9"/>
      </top>
      <bottom style="thin">
        <color rgb="FFF6F8F9"/>
      </bottom>
      <diagonal/>
    </border>
    <border>
      <left style="thin">
        <color rgb="FFFFFFFF"/>
      </left>
      <right/>
      <top style="thin">
        <color rgb="FFFFFFFF"/>
      </top>
      <bottom style="thin">
        <color rgb="FF284E3F"/>
      </bottom>
      <diagonal/>
    </border>
    <border>
      <left style="thin">
        <color rgb="FF356854"/>
      </left>
      <right style="thin">
        <color rgb="FF356854"/>
      </right>
      <top style="thin">
        <color rgb="FF284E3F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284E3F"/>
      </left>
      <right/>
      <top style="thin">
        <color rgb="FF284E3F"/>
      </top>
      <bottom style="thin">
        <color rgb="FF284E3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rgb="FFE7E7E7"/>
      </left>
      <right/>
      <top style="medium">
        <color rgb="FFE7E7E7"/>
      </top>
      <bottom style="medium">
        <color rgb="FFE7E7E7"/>
      </bottom>
      <diagonal/>
    </border>
    <border>
      <left style="medium">
        <color rgb="FFE7E7E7"/>
      </left>
      <right style="medium">
        <color rgb="FFE7E7E7"/>
      </right>
      <top style="medium">
        <color rgb="FFE7E7E7"/>
      </top>
      <bottom style="medium">
        <color rgb="FFE7E7E7"/>
      </bottom>
      <diagonal/>
    </border>
    <border>
      <left style="medium">
        <color rgb="FFE7E7E7"/>
      </left>
      <right style="medium">
        <color rgb="FFE7E7E7"/>
      </right>
      <top/>
      <bottom/>
      <diagonal/>
    </border>
    <border>
      <left style="medium">
        <color rgb="FFE7E7E7"/>
      </left>
      <right/>
      <top/>
      <bottom style="medium">
        <color rgb="FFE7E7E7"/>
      </bottom>
      <diagonal/>
    </border>
    <border>
      <left style="medium">
        <color rgb="FFE7E7E7"/>
      </left>
      <right style="medium">
        <color rgb="FFE7E7E7"/>
      </right>
      <top/>
      <bottom style="medium">
        <color rgb="FFE7E7E7"/>
      </bottom>
      <diagonal/>
    </border>
    <border>
      <left/>
      <right/>
      <top style="medium">
        <color rgb="FFE7E7E7"/>
      </top>
      <bottom style="medium">
        <color rgb="FFE7E7E7"/>
      </bottom>
      <diagonal/>
    </border>
    <border>
      <left/>
      <right/>
      <top/>
      <bottom style="medium">
        <color rgb="FFE7E7E7"/>
      </bottom>
      <diagonal/>
    </border>
    <border>
      <left/>
      <right style="medium">
        <color rgb="FFE7E7E7"/>
      </right>
      <top style="medium">
        <color rgb="FFE7E7E7"/>
      </top>
      <bottom style="medium">
        <color rgb="FFE7E7E7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vertical="center"/>
    </xf>
    <xf numFmtId="3" fontId="1" fillId="0" borderId="13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3" fontId="1" fillId="0" borderId="14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10" xfId="0" applyFont="1" applyBorder="1" applyAlignment="1">
      <alignment vertical="center"/>
    </xf>
    <xf numFmtId="3" fontId="1" fillId="0" borderId="15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vertical="center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3" fontId="2" fillId="2" borderId="16" xfId="0" applyNumberFormat="1" applyFont="1" applyFill="1" applyBorder="1" applyAlignment="1">
      <alignment horizontal="center" vertical="center"/>
    </xf>
    <xf numFmtId="3" fontId="2" fillId="3" borderId="17" xfId="0" applyNumberFormat="1" applyFont="1" applyFill="1" applyBorder="1" applyAlignment="1">
      <alignment horizontal="center" vertical="center"/>
    </xf>
    <xf numFmtId="3" fontId="2" fillId="2" borderId="18" xfId="0" applyNumberFormat="1" applyFont="1" applyFill="1" applyBorder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3" fontId="4" fillId="3" borderId="0" xfId="0" applyNumberFormat="1" applyFont="1" applyFill="1" applyAlignment="1">
      <alignment horizontal="center" vertical="center"/>
    </xf>
    <xf numFmtId="0" fontId="1" fillId="4" borderId="19" xfId="0" applyFont="1" applyFill="1" applyBorder="1" applyAlignment="1">
      <alignment horizontal="center" vertical="top" wrapText="1"/>
    </xf>
    <xf numFmtId="3" fontId="4" fillId="2" borderId="20" xfId="0" applyNumberFormat="1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4" fontId="4" fillId="2" borderId="20" xfId="0" applyNumberFormat="1" applyFont="1" applyFill="1" applyBorder="1" applyAlignment="1">
      <alignment horizontal="center" vertical="center"/>
    </xf>
    <xf numFmtId="0" fontId="0" fillId="0" borderId="21" xfId="0" applyBorder="1"/>
    <xf numFmtId="4" fontId="4" fillId="5" borderId="0" xfId="0" applyNumberFormat="1" applyFont="1" applyFill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3" fontId="2" fillId="3" borderId="8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left" vertical="top" wrapText="1"/>
    </xf>
    <xf numFmtId="3" fontId="2" fillId="2" borderId="23" xfId="0" applyNumberFormat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left" vertical="top" wrapText="1"/>
    </xf>
    <xf numFmtId="0" fontId="1" fillId="4" borderId="20" xfId="0" applyFont="1" applyFill="1" applyBorder="1" applyAlignment="1">
      <alignment horizontal="center" vertical="top" wrapText="1"/>
    </xf>
    <xf numFmtId="0" fontId="3" fillId="4" borderId="20" xfId="0" applyFont="1" applyFill="1" applyBorder="1" applyAlignment="1">
      <alignment horizontal="center" vertical="top" wrapText="1"/>
    </xf>
    <xf numFmtId="0" fontId="4" fillId="2" borderId="23" xfId="0" applyFont="1" applyFill="1" applyBorder="1" applyAlignment="1">
      <alignment vertical="center"/>
    </xf>
    <xf numFmtId="3" fontId="4" fillId="2" borderId="23" xfId="0" applyNumberFormat="1" applyFont="1" applyFill="1" applyBorder="1" applyAlignment="1">
      <alignment horizontal="center" vertical="center"/>
    </xf>
    <xf numFmtId="3" fontId="4" fillId="3" borderId="8" xfId="0" applyNumberFormat="1" applyFont="1" applyFill="1" applyBorder="1" applyAlignment="1">
      <alignment horizontal="center" vertical="center"/>
    </xf>
    <xf numFmtId="3" fontId="4" fillId="2" borderId="5" xfId="0" applyNumberFormat="1" applyFont="1" applyFill="1" applyBorder="1" applyAlignment="1">
      <alignment horizontal="center" vertical="center"/>
    </xf>
    <xf numFmtId="3" fontId="4" fillId="2" borderId="1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164" fontId="2" fillId="2" borderId="23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2" fillId="3" borderId="8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4" fontId="2" fillId="2" borderId="24" xfId="0" applyNumberFormat="1" applyFont="1" applyFill="1" applyBorder="1" applyAlignment="1">
      <alignment horizontal="center" vertical="center"/>
    </xf>
    <xf numFmtId="4" fontId="2" fillId="3" borderId="17" xfId="0" applyNumberFormat="1" applyFont="1" applyFill="1" applyBorder="1" applyAlignment="1">
      <alignment horizontal="center" vertical="center"/>
    </xf>
    <xf numFmtId="4" fontId="2" fillId="2" borderId="16" xfId="0" applyNumberFormat="1" applyFont="1" applyFill="1" applyBorder="1" applyAlignment="1">
      <alignment horizontal="center" vertical="center"/>
    </xf>
    <xf numFmtId="4" fontId="2" fillId="2" borderId="18" xfId="0" applyNumberFormat="1" applyFont="1" applyFill="1" applyBorder="1" applyAlignment="1">
      <alignment horizontal="center" vertical="center"/>
    </xf>
    <xf numFmtId="0" fontId="5" fillId="0" borderId="0" xfId="0" applyFont="1"/>
    <xf numFmtId="0" fontId="2" fillId="0" borderId="21" xfId="0" applyFont="1" applyBorder="1" applyAlignment="1">
      <alignment horizontal="center" vertical="center"/>
    </xf>
    <xf numFmtId="164" fontId="2" fillId="2" borderId="24" xfId="0" applyNumberFormat="1" applyFont="1" applyFill="1" applyBorder="1" applyAlignment="1">
      <alignment horizontal="center" vertical="center"/>
    </xf>
    <xf numFmtId="164" fontId="2" fillId="3" borderId="17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horizontal="center" vertical="center"/>
    </xf>
    <xf numFmtId="164" fontId="4" fillId="3" borderId="17" xfId="0" applyNumberFormat="1" applyFont="1" applyFill="1" applyBorder="1" applyAlignment="1">
      <alignment horizontal="center" vertical="center"/>
    </xf>
    <xf numFmtId="0" fontId="6" fillId="6" borderId="0" xfId="0" applyFont="1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5" fillId="8" borderId="0" xfId="0" applyFont="1" applyFill="1"/>
    <xf numFmtId="0" fontId="5" fillId="10" borderId="0" xfId="0" applyFont="1" applyFill="1"/>
    <xf numFmtId="0" fontId="0" fillId="0" borderId="0" xfId="0" applyAlignment="1">
      <alignment horizontal="center"/>
    </xf>
    <xf numFmtId="0" fontId="0" fillId="9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3" fontId="0" fillId="9" borderId="0" xfId="0" applyNumberFormat="1" applyFill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0" fillId="8" borderId="0" xfId="0" applyNumberFormat="1" applyFill="1" applyAlignment="1">
      <alignment horizontal="center" vertical="center"/>
    </xf>
    <xf numFmtId="0" fontId="5" fillId="10" borderId="0" xfId="0" applyFont="1" applyFill="1" applyAlignment="1">
      <alignment horizontal="center" vertical="center"/>
    </xf>
    <xf numFmtId="0" fontId="10" fillId="11" borderId="0" xfId="0" applyFont="1" applyFill="1" applyAlignment="1">
      <alignment vertical="center"/>
    </xf>
    <xf numFmtId="0" fontId="11" fillId="7" borderId="25" xfId="0" applyFont="1" applyFill="1" applyBorder="1" applyAlignment="1">
      <alignment horizontal="center" vertical="center" wrapText="1"/>
    </xf>
    <xf numFmtId="0" fontId="11" fillId="7" borderId="26" xfId="0" applyFont="1" applyFill="1" applyBorder="1" applyAlignment="1">
      <alignment horizontal="center" vertical="center" wrapText="1"/>
    </xf>
    <xf numFmtId="0" fontId="11" fillId="7" borderId="27" xfId="0" applyFont="1" applyFill="1" applyBorder="1" applyAlignment="1">
      <alignment horizontal="center" vertical="center" wrapText="1"/>
    </xf>
    <xf numFmtId="0" fontId="12" fillId="12" borderId="28" xfId="0" applyFont="1" applyFill="1" applyBorder="1" applyAlignment="1">
      <alignment horizontal="center" vertical="center" wrapText="1"/>
    </xf>
    <xf numFmtId="0" fontId="12" fillId="12" borderId="29" xfId="0" applyFont="1" applyFill="1" applyBorder="1" applyAlignment="1">
      <alignment horizontal="center" vertical="center" wrapText="1"/>
    </xf>
    <xf numFmtId="0" fontId="0" fillId="12" borderId="0" xfId="0" applyFill="1" applyAlignment="1">
      <alignment horizontal="center"/>
    </xf>
    <xf numFmtId="0" fontId="12" fillId="0" borderId="28" xfId="0" applyFont="1" applyBorder="1" applyAlignment="1">
      <alignment horizontal="center" vertical="center" wrapText="1"/>
    </xf>
    <xf numFmtId="0" fontId="0" fillId="12" borderId="0" xfId="0" applyFill="1" applyAlignment="1">
      <alignment horizontal="center" vertical="center"/>
    </xf>
    <xf numFmtId="0" fontId="11" fillId="7" borderId="30" xfId="0" applyFont="1" applyFill="1" applyBorder="1" applyAlignment="1">
      <alignment horizontal="center" vertical="center" wrapText="1"/>
    </xf>
    <xf numFmtId="0" fontId="12" fillId="12" borderId="3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0" fontId="11" fillId="7" borderId="26" xfId="0" applyFont="1" applyFill="1" applyBorder="1" applyAlignment="1">
      <alignment horizontal="center" vertical="top" wrapText="1"/>
    </xf>
    <xf numFmtId="0" fontId="11" fillId="7" borderId="27" xfId="0" applyFont="1" applyFill="1" applyBorder="1" applyAlignment="1">
      <alignment horizontal="center" vertical="top" wrapText="1"/>
    </xf>
    <xf numFmtId="2" fontId="0" fillId="0" borderId="0" xfId="0" applyNumberFormat="1" applyAlignment="1">
      <alignment horizontal="center" vertical="center"/>
    </xf>
    <xf numFmtId="0" fontId="11" fillId="7" borderId="25" xfId="0" applyFont="1" applyFill="1" applyBorder="1" applyAlignment="1">
      <alignment horizontal="center" vertical="top" wrapText="1"/>
    </xf>
    <xf numFmtId="0" fontId="11" fillId="7" borderId="26" xfId="0" applyFont="1" applyFill="1" applyBorder="1" applyAlignment="1">
      <alignment horizontal="center" wrapText="1"/>
    </xf>
    <xf numFmtId="0" fontId="11" fillId="7" borderId="27" xfId="0" applyFont="1" applyFill="1" applyBorder="1" applyAlignment="1">
      <alignment horizontal="center" wrapText="1"/>
    </xf>
    <xf numFmtId="0" fontId="11" fillId="7" borderId="25" xfId="0" applyFont="1" applyFill="1" applyBorder="1" applyAlignment="1">
      <alignment horizontal="center" wrapText="1"/>
    </xf>
    <xf numFmtId="0" fontId="9" fillId="17" borderId="0" xfId="0" applyFont="1" applyFill="1" applyAlignment="1">
      <alignment horizontal="center"/>
    </xf>
    <xf numFmtId="0" fontId="11" fillId="7" borderId="25" xfId="0" applyFont="1" applyFill="1" applyBorder="1" applyAlignment="1">
      <alignment horizontal="center" vertical="center" wrapText="1"/>
    </xf>
    <xf numFmtId="0" fontId="11" fillId="7" borderId="30" xfId="0" applyFont="1" applyFill="1" applyBorder="1" applyAlignment="1">
      <alignment horizontal="center" vertical="center" wrapText="1"/>
    </xf>
    <xf numFmtId="0" fontId="9" fillId="18" borderId="0" xfId="0" applyFont="1" applyFill="1" applyAlignment="1">
      <alignment horizontal="center" vertical="center"/>
    </xf>
    <xf numFmtId="0" fontId="11" fillId="7" borderId="25" xfId="0" applyFont="1" applyFill="1" applyBorder="1" applyAlignment="1">
      <alignment horizontal="center" vertical="top" wrapText="1"/>
    </xf>
    <xf numFmtId="0" fontId="11" fillId="7" borderId="30" xfId="0" applyFont="1" applyFill="1" applyBorder="1" applyAlignment="1">
      <alignment horizontal="center" vertical="top" wrapText="1"/>
    </xf>
    <xf numFmtId="0" fontId="9" fillId="13" borderId="0" xfId="0" applyFont="1" applyFill="1" applyAlignment="1">
      <alignment horizontal="center" vertical="center"/>
    </xf>
    <xf numFmtId="0" fontId="9" fillId="14" borderId="0" xfId="0" applyFont="1" applyFill="1" applyAlignment="1">
      <alignment horizontal="center" vertical="center"/>
    </xf>
    <xf numFmtId="0" fontId="9" fillId="15" borderId="0" xfId="0" applyFont="1" applyFill="1" applyAlignment="1">
      <alignment horizontal="center" vertical="center"/>
    </xf>
    <xf numFmtId="0" fontId="13" fillId="15" borderId="0" xfId="0" applyFont="1" applyFill="1" applyAlignment="1">
      <alignment horizontal="center" vertical="center"/>
    </xf>
    <xf numFmtId="0" fontId="9" fillId="16" borderId="0" xfId="0" applyFont="1" applyFill="1" applyAlignment="1">
      <alignment horizontal="center" vertical="center"/>
    </xf>
    <xf numFmtId="2" fontId="0" fillId="0" borderId="0" xfId="0" applyNumberFormat="1"/>
    <xf numFmtId="0" fontId="9" fillId="0" borderId="0" xfId="0" applyFont="1" applyFill="1" applyAlignment="1">
      <alignment vertical="center"/>
    </xf>
    <xf numFmtId="0" fontId="11" fillId="7" borderId="32" xfId="0" applyFont="1" applyFill="1" applyBorder="1" applyAlignment="1">
      <alignment horizontal="center" vertical="top" wrapText="1"/>
    </xf>
    <xf numFmtId="165" fontId="0" fillId="0" borderId="0" xfId="0" applyNumberFormat="1" applyAlignment="1">
      <alignment horizontal="center" vertical="center"/>
    </xf>
    <xf numFmtId="165" fontId="0" fillId="8" borderId="0" xfId="0" applyNumberFormat="1" applyFill="1" applyAlignment="1">
      <alignment horizontal="center" vertical="center"/>
    </xf>
    <xf numFmtId="165" fontId="0" fillId="8" borderId="0" xfId="0" applyNumberFormat="1" applyFill="1"/>
    <xf numFmtId="165" fontId="0" fillId="12" borderId="0" xfId="0" applyNumberFormat="1" applyFill="1" applyAlignment="1">
      <alignment horizontal="center" vertical="center"/>
    </xf>
    <xf numFmtId="1" fontId="0" fillId="12" borderId="0" xfId="0" applyNumberFormat="1" applyFill="1" applyAlignment="1">
      <alignment horizontal="center" vertical="center"/>
    </xf>
  </cellXfs>
  <cellStyles count="1">
    <cellStyle name="Normale" xfId="0" builtinId="0"/>
  </cellStyles>
  <dxfs count="36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</dxf>
    <dxf>
      <fill>
        <patternFill patternType="solid">
          <fgColor indexed="64"/>
          <bgColor rgb="FFC00000"/>
        </patternFill>
      </fill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2F4F4F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rgb="FFE7E7E7"/>
        </left>
        <right/>
        <top/>
        <bottom style="medium">
          <color rgb="FFE7E7E7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2F4F4F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 style="medium">
          <color rgb="FFE7E7E7"/>
        </bottom>
        <vertical/>
        <horizontal/>
      </border>
    </dxf>
    <dxf>
      <border outline="0">
        <left style="medium">
          <color rgb="FFE7E7E7"/>
        </left>
      </border>
    </dxf>
    <dxf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family val="2"/>
        <scheme val="none"/>
      </font>
      <fill>
        <patternFill patternType="solid">
          <fgColor indexed="64"/>
          <bgColor rgb="FFC00000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E7E7E7"/>
        </left>
        <right style="medium">
          <color rgb="FFE7E7E7"/>
        </right>
        <top/>
        <bottom/>
      </border>
    </dxf>
    <dxf>
      <font>
        <b/>
        <family val="2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1" indent="0" justifyLastLine="0" shrinkToFit="0" readingOrder="0"/>
    </dxf>
    <dxf>
      <font>
        <b/>
        <family val="2"/>
      </font>
      <fill>
        <patternFill patternType="solid">
          <fgColor indexed="64"/>
          <bgColor theme="5" tint="0.39997558519241921"/>
        </patternFill>
      </fill>
    </dxf>
    <dxf>
      <fill>
        <patternFill patternType="solid">
          <fgColor indexed="64"/>
          <bgColor theme="5" tint="0.39997558519241921"/>
        </patternFill>
      </fill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356854"/>
          <bgColor rgb="FF356854"/>
        </patternFill>
      </fill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356854"/>
          <bgColor rgb="FF356854"/>
        </patternFill>
      </fill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356854"/>
          <bgColor rgb="FF356854"/>
        </patternFill>
      </fill>
    </dxf>
  </dxfs>
  <tableStyles count="3">
    <tableStyle name="Abitanti-style" pivot="0" count="3" xr9:uid="{00000000-0011-0000-FFFF-FFFF00000000}">
      <tableStyleElement type="headerRow" dxfId="35"/>
      <tableStyleElement type="firstRowStripe" dxfId="34"/>
      <tableStyleElement type="secondRowStripe" dxfId="33"/>
    </tableStyle>
    <tableStyle name="Edificato-style" pivot="0" count="3" xr9:uid="{00000000-0011-0000-FFFF-FFFF01000000}">
      <tableStyleElement type="headerRow" dxfId="32"/>
      <tableStyleElement type="firstRowStripe" dxfId="31"/>
      <tableStyleElement type="secondRowStripe" dxfId="30"/>
    </tableStyle>
    <tableStyle name="Edificato-style 2" pivot="0" count="3" xr9:uid="{00000000-0011-0000-FFFF-FFFF02000000}">
      <tableStyleElement type="headerRow" dxfId="29"/>
      <tableStyleElement type="firstRowStripe" dxfId="28"/>
      <tableStyleElement type="secondRowStripe" dxfId="27"/>
    </tableStyle>
  </tableStyles>
  <colors>
    <mruColors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Abitanti!$E$1</c:f>
              <c:strCache>
                <c:ptCount val="1"/>
                <c:pt idx="0">
                  <c:v>Saldo Migratorio (2023 con anno precedente)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val>
            <c:numRef>
              <c:f>Abitanti!$E$2:$E$20</c:f>
              <c:numCache>
                <c:formatCode>General</c:formatCode>
                <c:ptCount val="19"/>
                <c:pt idx="0">
                  <c:v>-3</c:v>
                </c:pt>
                <c:pt idx="1">
                  <c:v>-14</c:v>
                </c:pt>
                <c:pt idx="2">
                  <c:v>14</c:v>
                </c:pt>
                <c:pt idx="3">
                  <c:v>-45</c:v>
                </c:pt>
                <c:pt idx="4">
                  <c:v>1</c:v>
                </c:pt>
                <c:pt idx="5">
                  <c:v>-21</c:v>
                </c:pt>
                <c:pt idx="6">
                  <c:v>-23</c:v>
                </c:pt>
                <c:pt idx="7">
                  <c:v>-2</c:v>
                </c:pt>
                <c:pt idx="8">
                  <c:v>-6</c:v>
                </c:pt>
                <c:pt idx="9">
                  <c:v>-54</c:v>
                </c:pt>
                <c:pt idx="10">
                  <c:v>8</c:v>
                </c:pt>
                <c:pt idx="11">
                  <c:v>4</c:v>
                </c:pt>
                <c:pt idx="12">
                  <c:v>-14</c:v>
                </c:pt>
                <c:pt idx="13">
                  <c:v>14</c:v>
                </c:pt>
                <c:pt idx="14">
                  <c:v>2</c:v>
                </c:pt>
                <c:pt idx="15">
                  <c:v>-8</c:v>
                </c:pt>
                <c:pt idx="16">
                  <c:v>11</c:v>
                </c:pt>
                <c:pt idx="17">
                  <c:v>54</c:v>
                </c:pt>
                <c:pt idx="18">
                  <c:v>-3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17F7-4B27-B230-BEB742768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9858082"/>
        <c:axId val="1008919890"/>
      </c:barChart>
      <c:catAx>
        <c:axId val="118985808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it-IT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it-IT"/>
          </a:p>
        </c:txPr>
        <c:crossAx val="1008919890"/>
        <c:crosses val="autoZero"/>
        <c:auto val="1"/>
        <c:lblAlgn val="ctr"/>
        <c:lblOffset val="100"/>
        <c:noMultiLvlLbl val="1"/>
      </c:catAx>
      <c:valAx>
        <c:axId val="100891989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it-IT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it-IT"/>
          </a:p>
        </c:txPr>
        <c:crossAx val="1189858082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 rtl="0">
            <a:defRPr b="0">
              <a:solidFill>
                <a:srgbClr val="1A1A1A"/>
              </a:solidFill>
              <a:latin typeface="+mn-lt"/>
            </a:defRPr>
          </a:pPr>
          <a:endParaRPr lang="it-IT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'Clima MP'!$C$75</c:f>
              <c:strCache>
                <c:ptCount val="1"/>
                <c:pt idx="0">
                  <c:v>T max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'Clima MP'!$A$76:$A$81</c:f>
              <c:strCache>
                <c:ptCount val="6"/>
                <c:pt idx="0">
                  <c:v>Angrogna</c:v>
                </c:pt>
                <c:pt idx="1">
                  <c:v>Bibiana</c:v>
                </c:pt>
                <c:pt idx="2">
                  <c:v>Torre Pellice</c:v>
                </c:pt>
                <c:pt idx="3">
                  <c:v>Villar Pellice</c:v>
                </c:pt>
                <c:pt idx="4">
                  <c:v>Villaretto Chisone</c:v>
                </c:pt>
                <c:pt idx="5">
                  <c:v>Luserna san giovanni</c:v>
                </c:pt>
              </c:strCache>
            </c:strRef>
          </c:cat>
          <c:val>
            <c:numRef>
              <c:f>'Clima MP'!$C$76:$C$81</c:f>
              <c:numCache>
                <c:formatCode>0.0</c:formatCode>
                <c:ptCount val="6"/>
                <c:pt idx="0">
                  <c:v>71.183333333333337</c:v>
                </c:pt>
                <c:pt idx="1">
                  <c:v>75.558333333333323</c:v>
                </c:pt>
                <c:pt idx="2">
                  <c:v>74.399999999999991</c:v>
                </c:pt>
                <c:pt idx="3">
                  <c:v>72.791666666666671</c:v>
                </c:pt>
                <c:pt idx="4">
                  <c:v>70.466666666666654</c:v>
                </c:pt>
                <c:pt idx="5">
                  <c:v>76.116666666666674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61-4623-81F5-69E81DB00C9E}"/>
            </c:ext>
          </c:extLst>
        </c:ser>
        <c:ser>
          <c:idx val="2"/>
          <c:order val="2"/>
          <c:tx>
            <c:strRef>
              <c:f>'Clima MP'!$D$75</c:f>
              <c:strCache>
                <c:ptCount val="1"/>
                <c:pt idx="0">
                  <c:v>T min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'Clima MP'!$A$76:$A$81</c:f>
              <c:strCache>
                <c:ptCount val="6"/>
                <c:pt idx="0">
                  <c:v>Angrogna</c:v>
                </c:pt>
                <c:pt idx="1">
                  <c:v>Bibiana</c:v>
                </c:pt>
                <c:pt idx="2">
                  <c:v>Torre Pellice</c:v>
                </c:pt>
                <c:pt idx="3">
                  <c:v>Villar Pellice</c:v>
                </c:pt>
                <c:pt idx="4">
                  <c:v>Villaretto Chisone</c:v>
                </c:pt>
                <c:pt idx="5">
                  <c:v>Luserna san giovanni</c:v>
                </c:pt>
              </c:strCache>
            </c:strRef>
          </c:cat>
          <c:val>
            <c:numRef>
              <c:f>'Clima MP'!$D$76:$D$81</c:f>
              <c:numCache>
                <c:formatCode>0.0</c:formatCode>
                <c:ptCount val="6"/>
                <c:pt idx="0">
                  <c:v>40.824999999999996</c:v>
                </c:pt>
                <c:pt idx="1">
                  <c:v>41.400000000000006</c:v>
                </c:pt>
                <c:pt idx="2">
                  <c:v>41.625</c:v>
                </c:pt>
                <c:pt idx="3">
                  <c:v>37.799999999999997</c:v>
                </c:pt>
                <c:pt idx="4">
                  <c:v>37.241666666666667</c:v>
                </c:pt>
                <c:pt idx="5">
                  <c:v>40.008333333333333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61-4623-81F5-69E81DB00C9E}"/>
            </c:ext>
          </c:extLst>
        </c:ser>
        <c:ser>
          <c:idx val="3"/>
          <c:order val="3"/>
          <c:tx>
            <c:strRef>
              <c:f>'Clima MP'!$E$75</c:f>
              <c:strCache>
                <c:ptCount val="1"/>
                <c:pt idx="0">
                  <c:v>T med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'Clima MP'!$A$76:$A$81</c:f>
              <c:strCache>
                <c:ptCount val="6"/>
                <c:pt idx="0">
                  <c:v>Angrogna</c:v>
                </c:pt>
                <c:pt idx="1">
                  <c:v>Bibiana</c:v>
                </c:pt>
                <c:pt idx="2">
                  <c:v>Torre Pellice</c:v>
                </c:pt>
                <c:pt idx="3">
                  <c:v>Villar Pellice</c:v>
                </c:pt>
                <c:pt idx="4">
                  <c:v>Villaretto Chisone</c:v>
                </c:pt>
                <c:pt idx="5">
                  <c:v>Luserna san giovanni</c:v>
                </c:pt>
              </c:strCache>
            </c:strRef>
          </c:cat>
          <c:val>
            <c:numRef>
              <c:f>'Clima MP'!$E$76:$E$81</c:f>
              <c:numCache>
                <c:formatCode>0.0</c:formatCode>
                <c:ptCount val="6"/>
                <c:pt idx="0">
                  <c:v>54.44166666666667</c:v>
                </c:pt>
                <c:pt idx="1">
                  <c:v>55.824999999999996</c:v>
                </c:pt>
                <c:pt idx="2">
                  <c:v>57.308333333333337</c:v>
                </c:pt>
                <c:pt idx="3">
                  <c:v>53.399999999999984</c:v>
                </c:pt>
                <c:pt idx="4">
                  <c:v>51.07500000000001</c:v>
                </c:pt>
                <c:pt idx="5">
                  <c:v>55.608333333333341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61-4623-81F5-69E81DB00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80994368"/>
        <c:axId val="58099976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'Clima MP'!$B$75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'Clima MP'!$A$76:$A$81</c15:sqref>
                        </c15:formulaRef>
                      </c:ext>
                    </c:extLst>
                    <c:strCache>
                      <c:ptCount val="6"/>
                      <c:pt idx="0">
                        <c:v>Angrogna</c:v>
                      </c:pt>
                      <c:pt idx="1">
                        <c:v>Bibiana</c:v>
                      </c:pt>
                      <c:pt idx="2">
                        <c:v>Torre Pellice</c:v>
                      </c:pt>
                      <c:pt idx="3">
                        <c:v>Villar Pellice</c:v>
                      </c:pt>
                      <c:pt idx="4">
                        <c:v>Villaretto Chisone</c:v>
                      </c:pt>
                      <c:pt idx="5">
                        <c:v>Luserna san giovanni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'Clima MP'!$B$76:$B$81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9F61-4623-81F5-69E81DB00C9E}"/>
                  </c:ext>
                </c:extLst>
              </c15:ser>
            </c15:filteredBarSeries>
          </c:ext>
        </c:extLst>
      </c:barChart>
      <c:catAx>
        <c:axId val="5809943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0999768"/>
        <c:crosses val="autoZero"/>
        <c:auto val="1"/>
        <c:lblAlgn val="ctr"/>
        <c:lblOffset val="100"/>
        <c:noMultiLvlLbl val="0"/>
      </c:catAx>
      <c:valAx>
        <c:axId val="580999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0994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'Clima MP'!$F$75</c:f>
              <c:strCache>
                <c:ptCount val="1"/>
                <c:pt idx="0">
                  <c:v>Umidità max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'Clima MP'!$A$76:$A$81</c:f>
              <c:strCache>
                <c:ptCount val="6"/>
                <c:pt idx="0">
                  <c:v>Angrogna</c:v>
                </c:pt>
                <c:pt idx="1">
                  <c:v>Bibiana</c:v>
                </c:pt>
                <c:pt idx="2">
                  <c:v>Torre Pellice</c:v>
                </c:pt>
                <c:pt idx="3">
                  <c:v>Villar Pellice</c:v>
                </c:pt>
                <c:pt idx="4">
                  <c:v>Villaretto Chisone</c:v>
                </c:pt>
                <c:pt idx="5">
                  <c:v>Luserna san giovanni</c:v>
                </c:pt>
              </c:strCache>
            </c:strRef>
          </c:cat>
          <c:val>
            <c:numRef>
              <c:f>'Clima MP'!$F$76:$F$81</c:f>
              <c:numCache>
                <c:formatCode>0.0</c:formatCode>
                <c:ptCount val="6"/>
                <c:pt idx="0">
                  <c:v>96.416666666666671</c:v>
                </c:pt>
                <c:pt idx="1">
                  <c:v>98.833333333333329</c:v>
                </c:pt>
                <c:pt idx="2">
                  <c:v>98.583333333333329</c:v>
                </c:pt>
                <c:pt idx="3">
                  <c:v>62.5</c:v>
                </c:pt>
                <c:pt idx="4">
                  <c:v>94.583333333333329</c:v>
                </c:pt>
                <c:pt idx="5">
                  <c:v>98.166666666666671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0E-4A15-9E90-10A2803FE87C}"/>
            </c:ext>
          </c:extLst>
        </c:ser>
        <c:ser>
          <c:idx val="2"/>
          <c:order val="2"/>
          <c:tx>
            <c:strRef>
              <c:f>'Clima MP'!$G$75</c:f>
              <c:strCache>
                <c:ptCount val="1"/>
                <c:pt idx="0">
                  <c:v>Umidità min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'Clima MP'!$A$76:$A$81</c:f>
              <c:strCache>
                <c:ptCount val="6"/>
                <c:pt idx="0">
                  <c:v>Angrogna</c:v>
                </c:pt>
                <c:pt idx="1">
                  <c:v>Bibiana</c:v>
                </c:pt>
                <c:pt idx="2">
                  <c:v>Torre Pellice</c:v>
                </c:pt>
                <c:pt idx="3">
                  <c:v>Villar Pellice</c:v>
                </c:pt>
                <c:pt idx="4">
                  <c:v>Villaretto Chisone</c:v>
                </c:pt>
                <c:pt idx="5">
                  <c:v>Luserna san giovanni</c:v>
                </c:pt>
              </c:strCache>
            </c:strRef>
          </c:cat>
          <c:val>
            <c:numRef>
              <c:f>'Clima MP'!$G$76:$G$81</c:f>
              <c:numCache>
                <c:formatCode>0.0</c:formatCode>
                <c:ptCount val="6"/>
                <c:pt idx="0">
                  <c:v>28.666666666666668</c:v>
                </c:pt>
                <c:pt idx="1">
                  <c:v>26.25</c:v>
                </c:pt>
                <c:pt idx="2">
                  <c:v>23.25</c:v>
                </c:pt>
                <c:pt idx="3">
                  <c:v>13.083333333333334</c:v>
                </c:pt>
                <c:pt idx="4">
                  <c:v>23.25</c:v>
                </c:pt>
                <c:pt idx="5">
                  <c:v>28.333333333333332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0E-4A15-9E90-10A2803FE87C}"/>
            </c:ext>
          </c:extLst>
        </c:ser>
        <c:ser>
          <c:idx val="3"/>
          <c:order val="3"/>
          <c:tx>
            <c:strRef>
              <c:f>'Clima MP'!$H$75</c:f>
              <c:strCache>
                <c:ptCount val="1"/>
                <c:pt idx="0">
                  <c:v>Umidità med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'Clima MP'!$A$76:$A$81</c:f>
              <c:strCache>
                <c:ptCount val="6"/>
                <c:pt idx="0">
                  <c:v>Angrogna</c:v>
                </c:pt>
                <c:pt idx="1">
                  <c:v>Bibiana</c:v>
                </c:pt>
                <c:pt idx="2">
                  <c:v>Torre Pellice</c:v>
                </c:pt>
                <c:pt idx="3">
                  <c:v>Villar Pellice</c:v>
                </c:pt>
                <c:pt idx="4">
                  <c:v>Villaretto Chisone</c:v>
                </c:pt>
                <c:pt idx="5">
                  <c:v>Luserna san giovanni</c:v>
                </c:pt>
              </c:strCache>
            </c:strRef>
          </c:cat>
          <c:val>
            <c:numRef>
              <c:f>'Clima MP'!$H$76:$H$81</c:f>
              <c:numCache>
                <c:formatCode>0.0</c:formatCode>
                <c:ptCount val="6"/>
                <c:pt idx="0">
                  <c:v>67.916666666666671</c:v>
                </c:pt>
                <c:pt idx="1">
                  <c:v>78.083333333333329</c:v>
                </c:pt>
                <c:pt idx="2">
                  <c:v>73.083333333333329</c:v>
                </c:pt>
                <c:pt idx="3">
                  <c:v>49.25</c:v>
                </c:pt>
                <c:pt idx="4">
                  <c:v>70.416666666666671</c:v>
                </c:pt>
                <c:pt idx="5">
                  <c:v>77.083333333333329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0E-4A15-9E90-10A2803FE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81007328"/>
        <c:axId val="58100804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'Clima MP'!$B$75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'Clima MP'!$A$76:$A$81</c15:sqref>
                        </c15:formulaRef>
                      </c:ext>
                    </c:extLst>
                    <c:strCache>
                      <c:ptCount val="6"/>
                      <c:pt idx="0">
                        <c:v>Angrogna</c:v>
                      </c:pt>
                      <c:pt idx="1">
                        <c:v>Bibiana</c:v>
                      </c:pt>
                      <c:pt idx="2">
                        <c:v>Torre Pellice</c:v>
                      </c:pt>
                      <c:pt idx="3">
                        <c:v>Villar Pellice</c:v>
                      </c:pt>
                      <c:pt idx="4">
                        <c:v>Villaretto Chisone</c:v>
                      </c:pt>
                      <c:pt idx="5">
                        <c:v>Luserna san giovanni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'Clima MP'!$B$76:$B$81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230E-4A15-9E90-10A2803FE87C}"/>
                  </c:ext>
                </c:extLst>
              </c15:ser>
            </c15:filteredBarSeries>
          </c:ext>
        </c:extLst>
      </c:barChart>
      <c:catAx>
        <c:axId val="581007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1008048"/>
        <c:crosses val="autoZero"/>
        <c:auto val="1"/>
        <c:lblAlgn val="ctr"/>
        <c:lblOffset val="100"/>
        <c:noMultiLvlLbl val="0"/>
      </c:catAx>
      <c:valAx>
        <c:axId val="581008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1007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'Clima MP'!$I$75</c:f>
              <c:strCache>
                <c:ptCount val="1"/>
                <c:pt idx="0">
                  <c:v>P max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'Clima MP'!$A$76:$A$81</c:f>
              <c:strCache>
                <c:ptCount val="6"/>
                <c:pt idx="0">
                  <c:v>Angrogna</c:v>
                </c:pt>
                <c:pt idx="1">
                  <c:v>Bibiana</c:v>
                </c:pt>
                <c:pt idx="2">
                  <c:v>Torre Pellice</c:v>
                </c:pt>
                <c:pt idx="3">
                  <c:v>Villar Pellice</c:v>
                </c:pt>
                <c:pt idx="4">
                  <c:v>Villaretto Chisone</c:v>
                </c:pt>
                <c:pt idx="5">
                  <c:v>Luserna san giovanni</c:v>
                </c:pt>
              </c:strCache>
            </c:strRef>
          </c:cat>
          <c:val>
            <c:numRef>
              <c:f>'Clima MP'!$I$76:$I$81</c:f>
              <c:numCache>
                <c:formatCode>0.00</c:formatCode>
                <c:ptCount val="6"/>
                <c:pt idx="0">
                  <c:v>30.399999999999995</c:v>
                </c:pt>
                <c:pt idx="1">
                  <c:v>30.33</c:v>
                </c:pt>
                <c:pt idx="2">
                  <c:v>30.347500000000007</c:v>
                </c:pt>
                <c:pt idx="3">
                  <c:v>30.294166666666666</c:v>
                </c:pt>
                <c:pt idx="4">
                  <c:v>30.361666666666668</c:v>
                </c:pt>
                <c:pt idx="5">
                  <c:v>29.942499999999995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B4-48A2-822F-9F19DC95597B}"/>
            </c:ext>
          </c:extLst>
        </c:ser>
        <c:ser>
          <c:idx val="2"/>
          <c:order val="2"/>
          <c:tx>
            <c:strRef>
              <c:f>'Clima MP'!$J$75</c:f>
              <c:strCache>
                <c:ptCount val="1"/>
                <c:pt idx="0">
                  <c:v>P min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'Clima MP'!$A$76:$A$81</c:f>
              <c:strCache>
                <c:ptCount val="6"/>
                <c:pt idx="0">
                  <c:v>Angrogna</c:v>
                </c:pt>
                <c:pt idx="1">
                  <c:v>Bibiana</c:v>
                </c:pt>
                <c:pt idx="2">
                  <c:v>Torre Pellice</c:v>
                </c:pt>
                <c:pt idx="3">
                  <c:v>Villar Pellice</c:v>
                </c:pt>
                <c:pt idx="4">
                  <c:v>Villaretto Chisone</c:v>
                </c:pt>
                <c:pt idx="5">
                  <c:v>Luserna san giovanni</c:v>
                </c:pt>
              </c:strCache>
            </c:strRef>
          </c:cat>
          <c:val>
            <c:numRef>
              <c:f>'Clima MP'!$J$76:$J$81</c:f>
              <c:numCache>
                <c:formatCode>0.00</c:formatCode>
                <c:ptCount val="6"/>
                <c:pt idx="0">
                  <c:v>29.346666666666668</c:v>
                </c:pt>
                <c:pt idx="1">
                  <c:v>29.460000000000004</c:v>
                </c:pt>
                <c:pt idx="2">
                  <c:v>29.530833333333334</c:v>
                </c:pt>
                <c:pt idx="3">
                  <c:v>29.42583333333333</c:v>
                </c:pt>
                <c:pt idx="4">
                  <c:v>29.498333333333331</c:v>
                </c:pt>
                <c:pt idx="5">
                  <c:v>29.001666666666665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B4-48A2-822F-9F19DC955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80998328"/>
        <c:axId val="58100264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'Clima MP'!$B$75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'Clima MP'!$A$76:$A$81</c15:sqref>
                        </c15:formulaRef>
                      </c:ext>
                    </c:extLst>
                    <c:strCache>
                      <c:ptCount val="6"/>
                      <c:pt idx="0">
                        <c:v>Angrogna</c:v>
                      </c:pt>
                      <c:pt idx="1">
                        <c:v>Bibiana</c:v>
                      </c:pt>
                      <c:pt idx="2">
                        <c:v>Torre Pellice</c:v>
                      </c:pt>
                      <c:pt idx="3">
                        <c:v>Villar Pellice</c:v>
                      </c:pt>
                      <c:pt idx="4">
                        <c:v>Villaretto Chisone</c:v>
                      </c:pt>
                      <c:pt idx="5">
                        <c:v>Luserna san giovanni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'Clima MP'!$B$76:$B$81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7B4-48A2-822F-9F19DC95597B}"/>
                  </c:ext>
                </c:extLst>
              </c15:ser>
            </c15:filteredBarSeries>
          </c:ext>
        </c:extLst>
      </c:barChart>
      <c:catAx>
        <c:axId val="580998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1002648"/>
        <c:crosses val="autoZero"/>
        <c:auto val="1"/>
        <c:lblAlgn val="ctr"/>
        <c:lblOffset val="100"/>
        <c:noMultiLvlLbl val="0"/>
      </c:catAx>
      <c:valAx>
        <c:axId val="581002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0998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'Clima MP'!$K$75</c:f>
              <c:strCache>
                <c:ptCount val="1"/>
                <c:pt idx="0">
                  <c:v>Velocità vento med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'Clima MP'!$A$76:$A$81</c:f>
              <c:strCache>
                <c:ptCount val="6"/>
                <c:pt idx="0">
                  <c:v>Angrogna</c:v>
                </c:pt>
                <c:pt idx="1">
                  <c:v>Bibiana</c:v>
                </c:pt>
                <c:pt idx="2">
                  <c:v>Torre Pellice</c:v>
                </c:pt>
                <c:pt idx="3">
                  <c:v>Villar Pellice</c:v>
                </c:pt>
                <c:pt idx="4">
                  <c:v>Villaretto Chisone</c:v>
                </c:pt>
                <c:pt idx="5">
                  <c:v>Luserna san giovanni</c:v>
                </c:pt>
              </c:strCache>
            </c:strRef>
          </c:cat>
          <c:val>
            <c:numRef>
              <c:f>'Clima MP'!$K$76:$K$81</c:f>
              <c:numCache>
                <c:formatCode>0.00</c:formatCode>
                <c:ptCount val="6"/>
                <c:pt idx="0">
                  <c:v>1.3916666666666668</c:v>
                </c:pt>
                <c:pt idx="1">
                  <c:v>1.7000000000000002</c:v>
                </c:pt>
                <c:pt idx="2">
                  <c:v>4.0924999999999994</c:v>
                </c:pt>
                <c:pt idx="3">
                  <c:v>3.5</c:v>
                </c:pt>
                <c:pt idx="4">
                  <c:v>3.6500000000000004</c:v>
                </c:pt>
                <c:pt idx="5">
                  <c:v>1.6416666666666668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66-4D9B-A3AF-7A567E18A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88781016"/>
        <c:axId val="58878065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'Clima MP'!$B$75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'Clima MP'!$A$76:$A$81</c15:sqref>
                        </c15:formulaRef>
                      </c:ext>
                    </c:extLst>
                    <c:strCache>
                      <c:ptCount val="6"/>
                      <c:pt idx="0">
                        <c:v>Angrogna</c:v>
                      </c:pt>
                      <c:pt idx="1">
                        <c:v>Bibiana</c:v>
                      </c:pt>
                      <c:pt idx="2">
                        <c:v>Torre Pellice</c:v>
                      </c:pt>
                      <c:pt idx="3">
                        <c:v>Villar Pellice</c:v>
                      </c:pt>
                      <c:pt idx="4">
                        <c:v>Villaretto Chisone</c:v>
                      </c:pt>
                      <c:pt idx="5">
                        <c:v>Luserna san giovanni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'Clima MP'!$B$76:$B$81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C66-4D9B-A3AF-7A567E18A3EB}"/>
                  </c:ext>
                </c:extLst>
              </c15:ser>
            </c15:filteredBarSeries>
          </c:ext>
        </c:extLst>
      </c:barChart>
      <c:catAx>
        <c:axId val="5887810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8780656"/>
        <c:crosses val="autoZero"/>
        <c:auto val="1"/>
        <c:lblAlgn val="ctr"/>
        <c:lblOffset val="100"/>
        <c:noMultiLvlLbl val="0"/>
      </c:catAx>
      <c:valAx>
        <c:axId val="588780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8781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'Clima MP'!$M$75</c:f>
              <c:strCache>
                <c:ptCount val="1"/>
                <c:pt idx="0">
                  <c:v>Accumulo Precipitazioni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'Clima MP'!$A$76:$A$81</c:f>
              <c:strCache>
                <c:ptCount val="6"/>
                <c:pt idx="0">
                  <c:v>Angrogna</c:v>
                </c:pt>
                <c:pt idx="1">
                  <c:v>Bibiana</c:v>
                </c:pt>
                <c:pt idx="2">
                  <c:v>Torre Pellice</c:v>
                </c:pt>
                <c:pt idx="3">
                  <c:v>Villar Pellice</c:v>
                </c:pt>
                <c:pt idx="4">
                  <c:v>Villaretto Chisone</c:v>
                </c:pt>
                <c:pt idx="5">
                  <c:v>Luserna san giovanni</c:v>
                </c:pt>
              </c:strCache>
            </c:strRef>
          </c:cat>
          <c:val>
            <c:numRef>
              <c:f>'Clima MP'!$M$76:$M$81</c:f>
              <c:numCache>
                <c:formatCode>0.00</c:formatCode>
                <c:ptCount val="6"/>
                <c:pt idx="0">
                  <c:v>87.109999999999985</c:v>
                </c:pt>
                <c:pt idx="1">
                  <c:v>71.580000000000013</c:v>
                </c:pt>
                <c:pt idx="2">
                  <c:v>61.33</c:v>
                </c:pt>
                <c:pt idx="3">
                  <c:v>70.710000000000008</c:v>
                </c:pt>
                <c:pt idx="4">
                  <c:v>54.59</c:v>
                </c:pt>
                <c:pt idx="5">
                  <c:v>60.170000000000016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65-4CD6-830C-14C915183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21093904"/>
        <c:axId val="52109606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'Clima MP'!$B$75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'Clima MP'!$A$76:$A$81</c15:sqref>
                        </c15:formulaRef>
                      </c:ext>
                    </c:extLst>
                    <c:strCache>
                      <c:ptCount val="6"/>
                      <c:pt idx="0">
                        <c:v>Angrogna</c:v>
                      </c:pt>
                      <c:pt idx="1">
                        <c:v>Bibiana</c:v>
                      </c:pt>
                      <c:pt idx="2">
                        <c:v>Torre Pellice</c:v>
                      </c:pt>
                      <c:pt idx="3">
                        <c:v>Villar Pellice</c:v>
                      </c:pt>
                      <c:pt idx="4">
                        <c:v>Villaretto Chisone</c:v>
                      </c:pt>
                      <c:pt idx="5">
                        <c:v>Luserna san giovanni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'Clima MP'!$B$76:$B$81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9F65-4CD6-830C-14C91518333F}"/>
                  </c:ext>
                </c:extLst>
              </c15:ser>
            </c15:filteredBarSeries>
          </c:ext>
        </c:extLst>
      </c:barChart>
      <c:catAx>
        <c:axId val="5210939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1096064"/>
        <c:crosses val="autoZero"/>
        <c:auto val="1"/>
        <c:lblAlgn val="ctr"/>
        <c:lblOffset val="100"/>
        <c:noMultiLvlLbl val="0"/>
      </c:catAx>
      <c:valAx>
        <c:axId val="521096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1093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'Clima TP scenari'!$J$2:$K$12</c:f>
              <c:multiLvlStrCache>
                <c:ptCount val="11"/>
                <c:lvl>
                  <c:pt idx="7">
                    <c:v>RCP 4,5</c:v>
                  </c:pt>
                  <c:pt idx="8">
                    <c:v>RCP 8,5</c:v>
                  </c:pt>
                  <c:pt idx="9">
                    <c:v>RCP 4,5</c:v>
                  </c:pt>
                  <c:pt idx="10">
                    <c:v>RCP 8,5</c:v>
                  </c:pt>
                </c:lvl>
                <c:lvl>
                  <c:pt idx="0">
                    <c:v>2000</c:v>
                  </c:pt>
                  <c:pt idx="1">
                    <c:v>2005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5">
                    <c:v>2023</c:v>
                  </c:pt>
                  <c:pt idx="6">
                    <c:v>2024</c:v>
                  </c:pt>
                  <c:pt idx="7">
                    <c:v>2050</c:v>
                  </c:pt>
                  <c:pt idx="8">
                    <c:v>2050</c:v>
                  </c:pt>
                  <c:pt idx="9">
                    <c:v>2100</c:v>
                  </c:pt>
                  <c:pt idx="10">
                    <c:v>2100</c:v>
                  </c:pt>
                </c:lvl>
              </c:multiLvlStrCache>
            </c:multiLvlStrRef>
          </c:cat>
          <c:val>
            <c:numRef>
              <c:f>'Clima TP scenari'!$L$2:$L$12</c:f>
              <c:numCache>
                <c:formatCode>0.0</c:formatCode>
                <c:ptCount val="11"/>
                <c:pt idx="0">
                  <c:v>11.045454545454545</c:v>
                </c:pt>
                <c:pt idx="1">
                  <c:v>12.174999999999999</c:v>
                </c:pt>
                <c:pt idx="2">
                  <c:v>14.060185185185189</c:v>
                </c:pt>
                <c:pt idx="3">
                  <c:v>13.523148148148151</c:v>
                </c:pt>
                <c:pt idx="4">
                  <c:v>13.726851851851853</c:v>
                </c:pt>
                <c:pt idx="5">
                  <c:v>12.328703703703706</c:v>
                </c:pt>
                <c:pt idx="6">
                  <c:v>12.833333333333334</c:v>
                </c:pt>
                <c:pt idx="7">
                  <c:v>14.058333333333332</c:v>
                </c:pt>
                <c:pt idx="8">
                  <c:v>14.483333333333334</c:v>
                </c:pt>
                <c:pt idx="9">
                  <c:v>15.166666666666666</c:v>
                </c:pt>
                <c:pt idx="10">
                  <c:v>18.208333333333332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25-4EE1-BFE5-DDDE1C0E1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92494040"/>
        <c:axId val="792497280"/>
      </c:barChart>
      <c:catAx>
        <c:axId val="792494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92497280"/>
        <c:crosses val="autoZero"/>
        <c:auto val="1"/>
        <c:lblAlgn val="ctr"/>
        <c:lblOffset val="100"/>
        <c:noMultiLvlLbl val="0"/>
      </c:catAx>
      <c:valAx>
        <c:axId val="792497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92494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'Clima TP scenari'!$M$1</c:f>
              <c:strCache>
                <c:ptCount val="1"/>
                <c:pt idx="0">
                  <c:v>U% media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'Clima TP scenari'!$J$2:$K$12</c:f>
              <c:multiLvlStrCache>
                <c:ptCount val="11"/>
                <c:lvl>
                  <c:pt idx="7">
                    <c:v>RCP 4,5</c:v>
                  </c:pt>
                  <c:pt idx="8">
                    <c:v>RCP 8,5</c:v>
                  </c:pt>
                  <c:pt idx="9">
                    <c:v>RCP 4,5</c:v>
                  </c:pt>
                  <c:pt idx="10">
                    <c:v>RCP 8,5</c:v>
                  </c:pt>
                </c:lvl>
                <c:lvl>
                  <c:pt idx="0">
                    <c:v>2000</c:v>
                  </c:pt>
                  <c:pt idx="1">
                    <c:v>2005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5">
                    <c:v>2023</c:v>
                  </c:pt>
                  <c:pt idx="6">
                    <c:v>2024</c:v>
                  </c:pt>
                  <c:pt idx="7">
                    <c:v>2050</c:v>
                  </c:pt>
                  <c:pt idx="8">
                    <c:v>2050</c:v>
                  </c:pt>
                  <c:pt idx="9">
                    <c:v>2100</c:v>
                  </c:pt>
                  <c:pt idx="10">
                    <c:v>2100</c:v>
                  </c:pt>
                </c:lvl>
              </c:multiLvlStrCache>
            </c:multiLvlStrRef>
          </c:cat>
          <c:val>
            <c:numRef>
              <c:f>'Clima TP scenari'!$M$2:$M$12</c:f>
              <c:numCache>
                <c:formatCode>0.0</c:formatCode>
                <c:ptCount val="11"/>
                <c:pt idx="0">
                  <c:v>74.458333333333329</c:v>
                </c:pt>
                <c:pt idx="1">
                  <c:v>68.108333333333334</c:v>
                </c:pt>
                <c:pt idx="2">
                  <c:v>73.083333333333329</c:v>
                </c:pt>
                <c:pt idx="3">
                  <c:v>70.666666666666671</c:v>
                </c:pt>
                <c:pt idx="4">
                  <c:v>66.25</c:v>
                </c:pt>
                <c:pt idx="5">
                  <c:v>69.916666666666671</c:v>
                </c:pt>
                <c:pt idx="6">
                  <c:v>69.833333333333329</c:v>
                </c:pt>
                <c:pt idx="7">
                  <c:v>68.308333333333337</c:v>
                </c:pt>
                <c:pt idx="8">
                  <c:v>68.636363636363626</c:v>
                </c:pt>
                <c:pt idx="9">
                  <c:v>68.308333333333337</c:v>
                </c:pt>
                <c:pt idx="10">
                  <c:v>68.924999999999997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E0-4ABC-AD7A-33372A9B7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88781736"/>
        <c:axId val="588778136"/>
      </c:barChart>
      <c:catAx>
        <c:axId val="588781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8778136"/>
        <c:crosses val="autoZero"/>
        <c:auto val="1"/>
        <c:lblAlgn val="ctr"/>
        <c:lblOffset val="100"/>
        <c:noMultiLvlLbl val="0"/>
      </c:catAx>
      <c:valAx>
        <c:axId val="588778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8781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'Clima TP scenari'!$N$1</c:f>
              <c:strCache>
                <c:ptCount val="1"/>
                <c:pt idx="0">
                  <c:v>P mediia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'Clima TP scenari'!$J$2:$K$12</c:f>
              <c:multiLvlStrCache>
                <c:ptCount val="11"/>
                <c:lvl>
                  <c:pt idx="7">
                    <c:v>RCP 4,5</c:v>
                  </c:pt>
                  <c:pt idx="8">
                    <c:v>RCP 8,5</c:v>
                  </c:pt>
                  <c:pt idx="9">
                    <c:v>RCP 4,5</c:v>
                  </c:pt>
                  <c:pt idx="10">
                    <c:v>RCP 8,5</c:v>
                  </c:pt>
                </c:lvl>
                <c:lvl>
                  <c:pt idx="0">
                    <c:v>2000</c:v>
                  </c:pt>
                  <c:pt idx="1">
                    <c:v>2005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5">
                    <c:v>2023</c:v>
                  </c:pt>
                  <c:pt idx="6">
                    <c:v>2024</c:v>
                  </c:pt>
                  <c:pt idx="7">
                    <c:v>2050</c:v>
                  </c:pt>
                  <c:pt idx="8">
                    <c:v>2050</c:v>
                  </c:pt>
                  <c:pt idx="9">
                    <c:v>2100</c:v>
                  </c:pt>
                  <c:pt idx="10">
                    <c:v>2100</c:v>
                  </c:pt>
                </c:lvl>
              </c:multiLvlStrCache>
            </c:multiLvlStrRef>
          </c:cat>
          <c:val>
            <c:numRef>
              <c:f>'Clima TP scenari'!$N$2:$N$12</c:f>
              <c:numCache>
                <c:formatCode>0</c:formatCode>
                <c:ptCount val="11"/>
                <c:pt idx="0">
                  <c:v>95316.75</c:v>
                </c:pt>
                <c:pt idx="1">
                  <c:v>95330.75</c:v>
                </c:pt>
                <c:pt idx="2">
                  <c:v>101385.69460833335</c:v>
                </c:pt>
                <c:pt idx="3">
                  <c:v>101206.49813749999</c:v>
                </c:pt>
                <c:pt idx="4">
                  <c:v>101502.55071780304</c:v>
                </c:pt>
                <c:pt idx="5">
                  <c:v>101422.3805</c:v>
                </c:pt>
                <c:pt idx="6">
                  <c:v>101391.33859166667</c:v>
                </c:pt>
                <c:pt idx="7">
                  <c:v>95370.75</c:v>
                </c:pt>
                <c:pt idx="8">
                  <c:v>95381.083333333328</c:v>
                </c:pt>
                <c:pt idx="9">
                  <c:v>95384.666666666672</c:v>
                </c:pt>
                <c:pt idx="10">
                  <c:v>95452.833333333328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B7-4103-976B-42B30C8DB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81004808"/>
        <c:axId val="581005528"/>
      </c:barChart>
      <c:catAx>
        <c:axId val="581004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1005528"/>
        <c:crosses val="autoZero"/>
        <c:auto val="1"/>
        <c:lblAlgn val="ctr"/>
        <c:lblOffset val="100"/>
        <c:noMultiLvlLbl val="0"/>
      </c:catAx>
      <c:valAx>
        <c:axId val="581005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1004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v>Angrogna</c:v>
          </c:tx>
          <c:dPt>
            <c:idx val="0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6700-4300-A561-B9D9A05F20F9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700-4300-A561-B9D9A05F20F9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6700-4300-A561-B9D9A05F20F9}"/>
              </c:ext>
            </c:extLst>
          </c:dPt>
          <c:dPt>
            <c:idx val="3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700-4300-A561-B9D9A05F20F9}"/>
              </c:ext>
            </c:extLst>
          </c:dPt>
          <c:dPt>
            <c:idx val="4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6700-4300-A561-B9D9A05F20F9}"/>
              </c:ext>
            </c:extLst>
          </c:dPt>
          <c:dPt>
            <c:idx val="5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700-4300-A561-B9D9A05F20F9}"/>
              </c:ext>
            </c:extLst>
          </c:dPt>
          <c:dPt>
            <c:idx val="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6700-4300-A561-B9D9A05F20F9}"/>
              </c:ext>
            </c:extLst>
          </c:dPt>
          <c:dPt>
            <c:idx val="7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700-4300-A561-B9D9A05F20F9}"/>
              </c:ext>
            </c:extLst>
          </c:dPt>
          <c:dPt>
            <c:idx val="8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6700-4300-A561-B9D9A05F20F9}"/>
              </c:ext>
            </c:extLst>
          </c:dPt>
          <c:dPt>
            <c:idx val="9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6700-4300-A561-B9D9A05F20F9}"/>
              </c:ext>
            </c:extLst>
          </c:dPt>
          <c:val>
            <c:numRef>
              <c:f>Edificato!$C$2:$L$2</c:f>
              <c:numCache>
                <c:formatCode>General</c:formatCode>
                <c:ptCount val="10"/>
                <c:pt idx="0" formatCode="#,##0">
                  <c:v>5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5</c:v>
                </c:pt>
                <c:pt idx="6">
                  <c:v>12</c:v>
                </c:pt>
                <c:pt idx="7">
                  <c:v>15</c:v>
                </c:pt>
                <c:pt idx="8">
                  <c:v>27</c:v>
                </c:pt>
                <c:pt idx="9">
                  <c:v>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00-4300-A561-B9D9A05F2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1"/>
                <c:order val="1"/>
                <c:tx>
                  <c:v>Bagnolo P</c:v>
                </c:tx>
                <c:dPt>
                  <c:idx val="0"/>
                  <c:bubble3D val="0"/>
                  <c:spPr>
                    <a:solidFill>
                      <a:schemeClr val="accent4">
                        <a:lumMod val="5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4-6700-4300-A561-B9D9A05F2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5-6700-4300-A561-B9D9A05F20F9}"/>
                    </c:ext>
                  </c:extLst>
                </c:dPt>
                <c:dPt>
                  <c:idx val="2"/>
                  <c:bubble3D val="0"/>
                  <c:spPr>
                    <a:solidFill>
                      <a:srgbClr val="92D05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6-6700-4300-A561-B9D9A05F2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lumMod val="40000"/>
                        <a:lumOff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7-6700-4300-A561-B9D9A05F2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8-6700-4300-A561-B9D9A05F20F9}"/>
                    </c:ext>
                  </c:extLst>
                </c:dPt>
                <c:dPt>
                  <c:idx val="5"/>
                  <c:bubble3D val="0"/>
                  <c:spPr>
                    <a:solidFill>
                      <a:srgbClr val="FFFF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9-6700-4300-A561-B9D9A05F20F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A-6700-4300-A561-B9D9A05F20F9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B-6700-4300-A561-B9D9A05F20F9}"/>
                    </c:ext>
                  </c:extLst>
                </c:dPt>
                <c:dPt>
                  <c:idx val="8"/>
                  <c:bubble3D val="0"/>
                  <c:spPr>
                    <a:solidFill>
                      <a:srgbClr val="C0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C-6700-4300-A561-B9D9A05F20F9}"/>
                    </c:ext>
                  </c:extLst>
                </c:dPt>
                <c:dPt>
                  <c:idx val="9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2D-6700-4300-A561-B9D9A05F20F9}"/>
                    </c:ext>
                  </c:extLst>
                </c:dPt>
                <c:val>
                  <c:numRef>
                    <c:extLst>
                      <c:ext uri="{02D57815-91ED-43cb-92C2-25804820EDAC}">
                        <c15:formulaRef>
                          <c15:sqref>Edificato!$C$3:$L$3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 formatCode="#,##0">
                        <c:v>20</c:v>
                      </c:pt>
                      <c:pt idx="1">
                        <c:v>16</c:v>
                      </c:pt>
                      <c:pt idx="2">
                        <c:v>20</c:v>
                      </c:pt>
                      <c:pt idx="3">
                        <c:v>29</c:v>
                      </c:pt>
                      <c:pt idx="4">
                        <c:v>25</c:v>
                      </c:pt>
                      <c:pt idx="5">
                        <c:v>73</c:v>
                      </c:pt>
                      <c:pt idx="6">
                        <c:v>171</c:v>
                      </c:pt>
                      <c:pt idx="7">
                        <c:v>188</c:v>
                      </c:pt>
                      <c:pt idx="8">
                        <c:v>284</c:v>
                      </c:pt>
                      <c:pt idx="9">
                        <c:v>450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4-6700-4300-A561-B9D9A05F20F9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v>Barge</c:v>
                </c:tx>
                <c:dPt>
                  <c:idx val="0"/>
                  <c:bubble3D val="0"/>
                  <c:spPr>
                    <a:solidFill>
                      <a:schemeClr val="accent4">
                        <a:lumMod val="5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E-6700-4300-A561-B9D9A05F2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6700-4300-A561-B9D9A05F20F9}"/>
                    </c:ext>
                  </c:extLst>
                </c:dPt>
                <c:dPt>
                  <c:idx val="2"/>
                  <c:bubble3D val="0"/>
                  <c:spPr>
                    <a:solidFill>
                      <a:srgbClr val="92D05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6700-4300-A561-B9D9A05F2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lumMod val="40000"/>
                        <a:lumOff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6700-4300-A561-B9D9A05F2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6700-4300-A561-B9D9A05F20F9}"/>
                    </c:ext>
                  </c:extLst>
                </c:dPt>
                <c:dPt>
                  <c:idx val="5"/>
                  <c:bubble3D val="0"/>
                  <c:spPr>
                    <a:solidFill>
                      <a:srgbClr val="FFFF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6700-4300-A561-B9D9A05F20F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4-6700-4300-A561-B9D9A05F20F9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6700-4300-A561-B9D9A05F20F9}"/>
                    </c:ext>
                  </c:extLst>
                </c:dPt>
                <c:dPt>
                  <c:idx val="8"/>
                  <c:bubble3D val="0"/>
                  <c:spPr>
                    <a:solidFill>
                      <a:srgbClr val="C0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6-6700-4300-A561-B9D9A05F20F9}"/>
                    </c:ext>
                  </c:extLst>
                </c:dPt>
                <c:dPt>
                  <c:idx val="9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6700-4300-A561-B9D9A05F20F9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Edificato!$C$4:$L$4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 formatCode="#,##0">
                        <c:v>44</c:v>
                      </c:pt>
                      <c:pt idx="1">
                        <c:v>38</c:v>
                      </c:pt>
                      <c:pt idx="2">
                        <c:v>60</c:v>
                      </c:pt>
                      <c:pt idx="3">
                        <c:v>72</c:v>
                      </c:pt>
                      <c:pt idx="4">
                        <c:v>67</c:v>
                      </c:pt>
                      <c:pt idx="5">
                        <c:v>58</c:v>
                      </c:pt>
                      <c:pt idx="6">
                        <c:v>127</c:v>
                      </c:pt>
                      <c:pt idx="7">
                        <c:v>172</c:v>
                      </c:pt>
                      <c:pt idx="8">
                        <c:v>205</c:v>
                      </c:pt>
                      <c:pt idx="9">
                        <c:v>391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6700-4300-A561-B9D9A05F20F9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v>Bobbio Pellice</c:v>
                </c:tx>
                <c:dPt>
                  <c:idx val="0"/>
                  <c:bubble3D val="0"/>
                  <c:spPr>
                    <a:solidFill>
                      <a:schemeClr val="accent4">
                        <a:lumMod val="5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8-6700-4300-A561-B9D9A05F2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6700-4300-A561-B9D9A05F20F9}"/>
                    </c:ext>
                  </c:extLst>
                </c:dPt>
                <c:dPt>
                  <c:idx val="2"/>
                  <c:bubble3D val="0"/>
                  <c:spPr>
                    <a:solidFill>
                      <a:srgbClr val="92D05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A-6700-4300-A561-B9D9A05F2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lumMod val="40000"/>
                        <a:lumOff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6700-4300-A561-B9D9A05F2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C-6700-4300-A561-B9D9A05F20F9}"/>
                    </c:ext>
                  </c:extLst>
                </c:dPt>
                <c:dPt>
                  <c:idx val="5"/>
                  <c:bubble3D val="0"/>
                  <c:spPr>
                    <a:solidFill>
                      <a:srgbClr val="FFFF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6700-4300-A561-B9D9A05F20F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E-6700-4300-A561-B9D9A05F20F9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6700-4300-A561-B9D9A05F20F9}"/>
                    </c:ext>
                  </c:extLst>
                </c:dPt>
                <c:dPt>
                  <c:idx val="8"/>
                  <c:bubble3D val="0"/>
                  <c:spPr>
                    <a:solidFill>
                      <a:srgbClr val="C0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0-6700-4300-A561-B9D9A05F20F9}"/>
                    </c:ext>
                  </c:extLst>
                </c:dPt>
                <c:dPt>
                  <c:idx val="9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1-6700-4300-A561-B9D9A05F20F9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Edificato!$C$6:$L$6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 formatCode="#,##0">
                        <c:v>2</c:v>
                      </c:pt>
                      <c:pt idx="1">
                        <c:v>0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0</c:v>
                      </c:pt>
                      <c:pt idx="5">
                        <c:v>9</c:v>
                      </c:pt>
                      <c:pt idx="6">
                        <c:v>6</c:v>
                      </c:pt>
                      <c:pt idx="7">
                        <c:v>18</c:v>
                      </c:pt>
                      <c:pt idx="8">
                        <c:v>28</c:v>
                      </c:pt>
                      <c:pt idx="9">
                        <c:v>116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6700-4300-A561-B9D9A05F20F9}"/>
                  </c:ext>
                </c:extLst>
              </c15:ser>
            </c15:filteredPieSeries>
            <c15:filteredPieSeries>
              <c15:ser>
                <c:idx val="4"/>
                <c:order val="4"/>
                <c:tx>
                  <c:v>Bricherasio</c:v>
                </c:tx>
                <c:dPt>
                  <c:idx val="0"/>
                  <c:bubble3D val="0"/>
                  <c:spPr>
                    <a:solidFill>
                      <a:schemeClr val="accent4">
                        <a:lumMod val="5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2-6700-4300-A561-B9D9A05F2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6700-4300-A561-B9D9A05F20F9}"/>
                    </c:ext>
                  </c:extLst>
                </c:dPt>
                <c:dPt>
                  <c:idx val="2"/>
                  <c:bubble3D val="0"/>
                  <c:spPr>
                    <a:solidFill>
                      <a:srgbClr val="92D05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4-6700-4300-A561-B9D9A05F2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lumMod val="40000"/>
                        <a:lumOff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6700-4300-A561-B9D9A05F2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6-6700-4300-A561-B9D9A05F20F9}"/>
                    </c:ext>
                  </c:extLst>
                </c:dPt>
                <c:dPt>
                  <c:idx val="5"/>
                  <c:bubble3D val="0"/>
                  <c:spPr>
                    <a:solidFill>
                      <a:srgbClr val="FFFF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7-6700-4300-A561-B9D9A05F20F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8-6700-4300-A561-B9D9A05F20F9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9-6700-4300-A561-B9D9A05F20F9}"/>
                    </c:ext>
                  </c:extLst>
                </c:dPt>
                <c:dPt>
                  <c:idx val="8"/>
                  <c:bubble3D val="0"/>
                  <c:spPr>
                    <a:solidFill>
                      <a:srgbClr val="C0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A-6700-4300-A561-B9D9A05F20F9}"/>
                    </c:ext>
                  </c:extLst>
                </c:dPt>
                <c:dPt>
                  <c:idx val="9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B-6700-4300-A561-B9D9A05F20F9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Edificato!$C$7:$L$7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 formatCode="#,##0">
                        <c:v>38</c:v>
                      </c:pt>
                      <c:pt idx="1">
                        <c:v>6</c:v>
                      </c:pt>
                      <c:pt idx="2">
                        <c:v>16</c:v>
                      </c:pt>
                      <c:pt idx="3">
                        <c:v>24</c:v>
                      </c:pt>
                      <c:pt idx="4">
                        <c:v>52</c:v>
                      </c:pt>
                      <c:pt idx="5">
                        <c:v>74</c:v>
                      </c:pt>
                      <c:pt idx="6">
                        <c:v>119</c:v>
                      </c:pt>
                      <c:pt idx="7">
                        <c:v>123</c:v>
                      </c:pt>
                      <c:pt idx="8">
                        <c:v>154</c:v>
                      </c:pt>
                      <c:pt idx="9">
                        <c:v>147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6700-4300-A561-B9D9A05F20F9}"/>
                  </c:ext>
                </c:extLst>
              </c15:ser>
            </c15:filteredPieSeries>
            <c15:filteredPieSeries>
              <c15:ser>
                <c:idx val="5"/>
                <c:order val="5"/>
                <c:tx>
                  <c:v>Campiglione</c:v>
                </c:tx>
                <c:dPt>
                  <c:idx val="0"/>
                  <c:bubble3D val="0"/>
                  <c:spPr>
                    <a:solidFill>
                      <a:schemeClr val="accent4">
                        <a:lumMod val="5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C-6700-4300-A561-B9D9A05F2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D-6700-4300-A561-B9D9A05F20F9}"/>
                    </c:ext>
                  </c:extLst>
                </c:dPt>
                <c:dPt>
                  <c:idx val="2"/>
                  <c:bubble3D val="0"/>
                  <c:spPr>
                    <a:solidFill>
                      <a:srgbClr val="92D05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E-6700-4300-A561-B9D9A05F2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lumMod val="40000"/>
                        <a:lumOff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F-6700-4300-A561-B9D9A05F2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0-6700-4300-A561-B9D9A05F20F9}"/>
                    </c:ext>
                  </c:extLst>
                </c:dPt>
                <c:dPt>
                  <c:idx val="5"/>
                  <c:bubble3D val="0"/>
                  <c:spPr>
                    <a:solidFill>
                      <a:srgbClr val="FFFF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1-6700-4300-A561-B9D9A05F20F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2-6700-4300-A561-B9D9A05F20F9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3-6700-4300-A561-B9D9A05F20F9}"/>
                    </c:ext>
                  </c:extLst>
                </c:dPt>
                <c:dPt>
                  <c:idx val="8"/>
                  <c:bubble3D val="0"/>
                  <c:spPr>
                    <a:solidFill>
                      <a:srgbClr val="C0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4-6700-4300-A561-B9D9A05F20F9}"/>
                    </c:ext>
                  </c:extLst>
                </c:dPt>
                <c:dPt>
                  <c:idx val="9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5-6700-4300-A561-B9D9A05F20F9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Edificato!$C$8:$L$8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 formatCode="#,##0">
                        <c:v>5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8</c:v>
                      </c:pt>
                      <c:pt idx="4">
                        <c:v>7</c:v>
                      </c:pt>
                      <c:pt idx="5">
                        <c:v>13</c:v>
                      </c:pt>
                      <c:pt idx="6">
                        <c:v>24</c:v>
                      </c:pt>
                      <c:pt idx="7">
                        <c:v>33</c:v>
                      </c:pt>
                      <c:pt idx="8">
                        <c:v>28</c:v>
                      </c:pt>
                      <c:pt idx="9">
                        <c:v>37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6700-4300-A561-B9D9A05F20F9}"/>
                  </c:ext>
                </c:extLst>
              </c15:ser>
            </c15:filteredPieSeries>
            <c15:filteredPieSeries>
              <c15:ser>
                <c:idx val="6"/>
                <c:order val="6"/>
                <c:tx>
                  <c:v>Cavour</c:v>
                </c:tx>
                <c:dPt>
                  <c:idx val="0"/>
                  <c:bubble3D val="0"/>
                  <c:spPr>
                    <a:solidFill>
                      <a:schemeClr val="accent4">
                        <a:lumMod val="5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F-6700-4300-A561-B9D9A05F2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E-6700-4300-A561-B9D9A05F20F9}"/>
                    </c:ext>
                  </c:extLst>
                </c:dPt>
                <c:dPt>
                  <c:idx val="2"/>
                  <c:bubble3D val="0"/>
                  <c:spPr>
                    <a:solidFill>
                      <a:srgbClr val="92D05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D-6700-4300-A561-B9D9A05F2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lumMod val="40000"/>
                        <a:lumOff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C-6700-4300-A561-B9D9A05F2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B-6700-4300-A561-B9D9A05F20F9}"/>
                    </c:ext>
                  </c:extLst>
                </c:dPt>
                <c:dPt>
                  <c:idx val="5"/>
                  <c:bubble3D val="0"/>
                  <c:spPr>
                    <a:solidFill>
                      <a:srgbClr val="FFFF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A-6700-4300-A561-B9D9A05F20F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9-6700-4300-A561-B9D9A05F20F9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8-6700-4300-A561-B9D9A05F20F9}"/>
                    </c:ext>
                  </c:extLst>
                </c:dPt>
                <c:dPt>
                  <c:idx val="8"/>
                  <c:bubble3D val="0"/>
                  <c:spPr>
                    <a:solidFill>
                      <a:srgbClr val="C0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7-6700-4300-A561-B9D9A05F20F9}"/>
                    </c:ext>
                  </c:extLst>
                </c:dPt>
                <c:dPt>
                  <c:idx val="9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56-6700-4300-A561-B9D9A05F20F9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Edificato!$C$9:$L$9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 formatCode="#,##0">
                        <c:v>28</c:v>
                      </c:pt>
                      <c:pt idx="1">
                        <c:v>26</c:v>
                      </c:pt>
                      <c:pt idx="2">
                        <c:v>41</c:v>
                      </c:pt>
                      <c:pt idx="3">
                        <c:v>20</c:v>
                      </c:pt>
                      <c:pt idx="4">
                        <c:v>31</c:v>
                      </c:pt>
                      <c:pt idx="5">
                        <c:v>90</c:v>
                      </c:pt>
                      <c:pt idx="6">
                        <c:v>134</c:v>
                      </c:pt>
                      <c:pt idx="7">
                        <c:v>166</c:v>
                      </c:pt>
                      <c:pt idx="8">
                        <c:v>146</c:v>
                      </c:pt>
                      <c:pt idx="9">
                        <c:v>168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6700-4300-A561-B9D9A05F20F9}"/>
                  </c:ext>
                </c:extLst>
              </c15:ser>
            </c15:filteredPieSeries>
            <c15:filteredPieSeries>
              <c15:ser>
                <c:idx val="7"/>
                <c:order val="7"/>
                <c:tx>
                  <c:v>Crissolo</c:v>
                </c:tx>
                <c:dPt>
                  <c:idx val="0"/>
                  <c:bubble3D val="0"/>
                  <c:spPr>
                    <a:solidFill>
                      <a:schemeClr val="accent4">
                        <a:lumMod val="5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0-6700-4300-A561-B9D9A05F2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1-6700-4300-A561-B9D9A05F20F9}"/>
                    </c:ext>
                  </c:extLst>
                </c:dPt>
                <c:dPt>
                  <c:idx val="2"/>
                  <c:bubble3D val="0"/>
                  <c:spPr>
                    <a:solidFill>
                      <a:srgbClr val="92D05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2-6700-4300-A561-B9D9A05F2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lumMod val="40000"/>
                        <a:lumOff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3-6700-4300-A561-B9D9A05F2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4-6700-4300-A561-B9D9A05F20F9}"/>
                    </c:ext>
                  </c:extLst>
                </c:dPt>
                <c:dPt>
                  <c:idx val="5"/>
                  <c:bubble3D val="0"/>
                  <c:spPr>
                    <a:solidFill>
                      <a:srgbClr val="FFFF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5-6700-4300-A561-B9D9A05F20F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6-6700-4300-A561-B9D9A05F20F9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7-6700-4300-A561-B9D9A05F20F9}"/>
                    </c:ext>
                  </c:extLst>
                </c:dPt>
                <c:dPt>
                  <c:idx val="8"/>
                  <c:bubble3D val="0"/>
                  <c:spPr>
                    <a:solidFill>
                      <a:srgbClr val="C0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8-6700-4300-A561-B9D9A05F20F9}"/>
                    </c:ext>
                  </c:extLst>
                </c:dPt>
                <c:dPt>
                  <c:idx val="9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9-6700-4300-A561-B9D9A05F20F9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Edificato!$C$10:$L$10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 formatCode="#,##0">
                        <c:v>7</c:v>
                      </c:pt>
                      <c:pt idx="1">
                        <c:v>1</c:v>
                      </c:pt>
                      <c:pt idx="2">
                        <c:v>3</c:v>
                      </c:pt>
                      <c:pt idx="3">
                        <c:v>2</c:v>
                      </c:pt>
                      <c:pt idx="4">
                        <c:v>2</c:v>
                      </c:pt>
                      <c:pt idx="5">
                        <c:v>15</c:v>
                      </c:pt>
                      <c:pt idx="6">
                        <c:v>29</c:v>
                      </c:pt>
                      <c:pt idx="7">
                        <c:v>28</c:v>
                      </c:pt>
                      <c:pt idx="8">
                        <c:v>28</c:v>
                      </c:pt>
                      <c:pt idx="9">
                        <c:v>118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6700-4300-A561-B9D9A05F20F9}"/>
                  </c:ext>
                </c:extLst>
              </c15:ser>
            </c15:filteredPieSeries>
            <c15:filteredPieSeries>
              <c15:ser>
                <c:idx val="8"/>
                <c:order val="8"/>
                <c:tx>
                  <c:v>Luserna SG</c:v>
                </c:tx>
                <c:dPt>
                  <c:idx val="0"/>
                  <c:bubble3D val="0"/>
                  <c:spPr>
                    <a:solidFill>
                      <a:schemeClr val="accent4">
                        <a:lumMod val="5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A-6700-4300-A561-B9D9A05F2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B-6700-4300-A561-B9D9A05F20F9}"/>
                    </c:ext>
                  </c:extLst>
                </c:dPt>
                <c:dPt>
                  <c:idx val="2"/>
                  <c:bubble3D val="0"/>
                  <c:spPr>
                    <a:solidFill>
                      <a:srgbClr val="92D05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C-6700-4300-A561-B9D9A05F2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lumMod val="40000"/>
                        <a:lumOff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D-6700-4300-A561-B9D9A05F2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E-6700-4300-A561-B9D9A05F20F9}"/>
                    </c:ext>
                  </c:extLst>
                </c:dPt>
                <c:dPt>
                  <c:idx val="5"/>
                  <c:bubble3D val="0"/>
                  <c:spPr>
                    <a:solidFill>
                      <a:srgbClr val="FFFF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6F-6700-4300-A561-B9D9A05F20F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0-6700-4300-A561-B9D9A05F20F9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1-6700-4300-A561-B9D9A05F20F9}"/>
                    </c:ext>
                  </c:extLst>
                </c:dPt>
                <c:dPt>
                  <c:idx val="8"/>
                  <c:bubble3D val="0"/>
                  <c:spPr>
                    <a:solidFill>
                      <a:srgbClr val="C0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2-6700-4300-A561-B9D9A05F20F9}"/>
                    </c:ext>
                  </c:extLst>
                </c:dPt>
                <c:dPt>
                  <c:idx val="9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3-6700-4300-A561-B9D9A05F20F9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Edificato!$C$11:$L$11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 formatCode="#,##0">
                        <c:v>37</c:v>
                      </c:pt>
                      <c:pt idx="1">
                        <c:v>23</c:v>
                      </c:pt>
                      <c:pt idx="2">
                        <c:v>17</c:v>
                      </c:pt>
                      <c:pt idx="3">
                        <c:v>18</c:v>
                      </c:pt>
                      <c:pt idx="4">
                        <c:v>23</c:v>
                      </c:pt>
                      <c:pt idx="5">
                        <c:v>52</c:v>
                      </c:pt>
                      <c:pt idx="6">
                        <c:v>183</c:v>
                      </c:pt>
                      <c:pt idx="7">
                        <c:v>257</c:v>
                      </c:pt>
                      <c:pt idx="8">
                        <c:v>349</c:v>
                      </c:pt>
                      <c:pt idx="9">
                        <c:v>509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6700-4300-A561-B9D9A05F20F9}"/>
                  </c:ext>
                </c:extLst>
              </c15:ser>
            </c15:filteredPieSeries>
            <c15:filteredPieSeries>
              <c15:ser>
                <c:idx val="9"/>
                <c:order val="9"/>
                <c:tx>
                  <c:v>Lusernetta</c:v>
                </c:tx>
                <c:dPt>
                  <c:idx val="0"/>
                  <c:bubble3D val="0"/>
                  <c:spPr>
                    <a:solidFill>
                      <a:schemeClr val="accent4">
                        <a:lumMod val="5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4-6700-4300-A561-B9D9A05F2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5-6700-4300-A561-B9D9A05F20F9}"/>
                    </c:ext>
                  </c:extLst>
                </c:dPt>
                <c:dPt>
                  <c:idx val="2"/>
                  <c:bubble3D val="0"/>
                  <c:spPr>
                    <a:solidFill>
                      <a:srgbClr val="92D05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6-6700-4300-A561-B9D9A05F2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lumMod val="40000"/>
                        <a:lumOff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7-6700-4300-A561-B9D9A05F2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8-6700-4300-A561-B9D9A05F20F9}"/>
                    </c:ext>
                  </c:extLst>
                </c:dPt>
                <c:dPt>
                  <c:idx val="5"/>
                  <c:bubble3D val="0"/>
                  <c:spPr>
                    <a:solidFill>
                      <a:srgbClr val="FFFF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9-6700-4300-A561-B9D9A05F20F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A-6700-4300-A561-B9D9A05F20F9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B-6700-4300-A561-B9D9A05F20F9}"/>
                    </c:ext>
                  </c:extLst>
                </c:dPt>
                <c:dPt>
                  <c:idx val="8"/>
                  <c:bubble3D val="0"/>
                  <c:spPr>
                    <a:solidFill>
                      <a:srgbClr val="C0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C-6700-4300-A561-B9D9A05F20F9}"/>
                    </c:ext>
                  </c:extLst>
                </c:dPt>
                <c:dPt>
                  <c:idx val="9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D-6700-4300-A561-B9D9A05F20F9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Edificato!$C$12:$L$12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 formatCode="#,##0">
                        <c:v>1</c:v>
                      </c:pt>
                      <c:pt idx="1">
                        <c:v>2</c:v>
                      </c:pt>
                      <c:pt idx="2">
                        <c:v>0</c:v>
                      </c:pt>
                      <c:pt idx="3">
                        <c:v>2</c:v>
                      </c:pt>
                      <c:pt idx="4">
                        <c:v>1</c:v>
                      </c:pt>
                      <c:pt idx="5">
                        <c:v>2</c:v>
                      </c:pt>
                      <c:pt idx="6">
                        <c:v>4</c:v>
                      </c:pt>
                      <c:pt idx="7">
                        <c:v>10</c:v>
                      </c:pt>
                      <c:pt idx="8">
                        <c:v>16</c:v>
                      </c:pt>
                      <c:pt idx="9">
                        <c:v>41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6700-4300-A561-B9D9A05F20F9}"/>
                  </c:ext>
                </c:extLst>
              </c15:ser>
            </c15:filteredPieSeries>
            <c15:filteredPieSeries>
              <c15:ser>
                <c:idx val="10"/>
                <c:order val="10"/>
                <c:tx>
                  <c:v>Osasco</c:v>
                </c:tx>
                <c:dPt>
                  <c:idx val="0"/>
                  <c:bubble3D val="0"/>
                  <c:spPr>
                    <a:solidFill>
                      <a:schemeClr val="accent4">
                        <a:lumMod val="5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E-6700-4300-A561-B9D9A05F2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7F-6700-4300-A561-B9D9A05F20F9}"/>
                    </c:ext>
                  </c:extLst>
                </c:dPt>
                <c:dPt>
                  <c:idx val="2"/>
                  <c:bubble3D val="0"/>
                  <c:spPr>
                    <a:solidFill>
                      <a:srgbClr val="92D05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0-6700-4300-A561-B9D9A05F2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lumMod val="40000"/>
                        <a:lumOff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1-6700-4300-A561-B9D9A05F2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2-6700-4300-A561-B9D9A05F20F9}"/>
                    </c:ext>
                  </c:extLst>
                </c:dPt>
                <c:dPt>
                  <c:idx val="5"/>
                  <c:bubble3D val="0"/>
                  <c:spPr>
                    <a:solidFill>
                      <a:srgbClr val="FFFF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3-6700-4300-A561-B9D9A05F20F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4-6700-4300-A561-B9D9A05F20F9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5-6700-4300-A561-B9D9A05F20F9}"/>
                    </c:ext>
                  </c:extLst>
                </c:dPt>
                <c:dPt>
                  <c:idx val="8"/>
                  <c:bubble3D val="0"/>
                  <c:spPr>
                    <a:solidFill>
                      <a:srgbClr val="C0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6-6700-4300-A561-B9D9A05F20F9}"/>
                    </c:ext>
                  </c:extLst>
                </c:dPt>
                <c:dPt>
                  <c:idx val="9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7-6700-4300-A561-B9D9A05F20F9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Edificato!$C$15:$L$15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 formatCode="#,##0">
                        <c:v>268</c:v>
                      </c:pt>
                      <c:pt idx="1">
                        <c:v>196</c:v>
                      </c:pt>
                      <c:pt idx="2">
                        <c:v>371</c:v>
                      </c:pt>
                      <c:pt idx="3">
                        <c:v>331</c:v>
                      </c:pt>
                      <c:pt idx="4">
                        <c:v>416</c:v>
                      </c:pt>
                      <c:pt idx="5">
                        <c:v>695</c:v>
                      </c:pt>
                      <c:pt idx="6">
                        <c:v>1369</c:v>
                      </c:pt>
                      <c:pt idx="7">
                        <c:v>1878</c:v>
                      </c:pt>
                      <c:pt idx="8">
                        <c:v>1928</c:v>
                      </c:pt>
                      <c:pt idx="9">
                        <c:v>1229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6700-4300-A561-B9D9A05F20F9}"/>
                  </c:ext>
                </c:extLst>
              </c15:ser>
            </c15:filteredPieSeries>
            <c15:filteredPieSeries>
              <c15:ser>
                <c:idx val="11"/>
                <c:order val="11"/>
                <c:tx>
                  <c:v>Perrero</c:v>
                </c:tx>
                <c:dPt>
                  <c:idx val="0"/>
                  <c:bubble3D val="0"/>
                  <c:spPr>
                    <a:solidFill>
                      <a:schemeClr val="accent4">
                        <a:lumMod val="5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8-6700-4300-A561-B9D9A05F2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9-6700-4300-A561-B9D9A05F20F9}"/>
                    </c:ext>
                  </c:extLst>
                </c:dPt>
                <c:dPt>
                  <c:idx val="2"/>
                  <c:bubble3D val="0"/>
                  <c:spPr>
                    <a:solidFill>
                      <a:srgbClr val="92D05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A-6700-4300-A561-B9D9A05F2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lumMod val="40000"/>
                        <a:lumOff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B-6700-4300-A561-B9D9A05F20F9}"/>
                    </c:ext>
                  </c:extLst>
                </c:dPt>
                <c:dPt>
                  <c:idx val="4"/>
                  <c:bubble3D val="0"/>
                  <c:spPr>
                    <a:solidFill>
                      <a:srgbClr val="FFFF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C-6700-4300-A561-B9D9A05F20F9}"/>
                    </c:ext>
                  </c:extLst>
                </c:dPt>
                <c:dPt>
                  <c:idx val="5"/>
                  <c:bubble3D val="0"/>
                  <c:spPr>
                    <a:solidFill>
                      <a:srgbClr val="FFFF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D-6700-4300-A561-B9D9A05F20F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E-6700-4300-A561-B9D9A05F20F9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8F-6700-4300-A561-B9D9A05F20F9}"/>
                    </c:ext>
                  </c:extLst>
                </c:dPt>
                <c:dPt>
                  <c:idx val="8"/>
                  <c:bubble3D val="0"/>
                  <c:spPr>
                    <a:solidFill>
                      <a:srgbClr val="C0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0-6700-4300-A561-B9D9A05F20F9}"/>
                    </c:ext>
                  </c:extLst>
                </c:dPt>
                <c:dPt>
                  <c:idx val="9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1-6700-4300-A561-B9D9A05F20F9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Edificato!$C$14:$L$14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 formatCode="#,##0">
                        <c:v>0</c:v>
                      </c:pt>
                      <c:pt idx="1">
                        <c:v>1</c:v>
                      </c:pt>
                      <c:pt idx="2">
                        <c:v>0</c:v>
                      </c:pt>
                      <c:pt idx="3">
                        <c:v>2</c:v>
                      </c:pt>
                      <c:pt idx="4">
                        <c:v>1</c:v>
                      </c:pt>
                      <c:pt idx="5">
                        <c:v>5</c:v>
                      </c:pt>
                      <c:pt idx="6">
                        <c:v>9</c:v>
                      </c:pt>
                      <c:pt idx="7">
                        <c:v>27</c:v>
                      </c:pt>
                      <c:pt idx="8">
                        <c:v>33</c:v>
                      </c:pt>
                      <c:pt idx="9">
                        <c:v>113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6700-4300-A561-B9D9A05F20F9}"/>
                  </c:ext>
                </c:extLst>
              </c15:ser>
            </c15:filteredPieSeries>
            <c15:filteredPieSeries>
              <c15:ser>
                <c:idx val="12"/>
                <c:order val="12"/>
                <c:tx>
                  <c:v>Prali</c:v>
                </c:tx>
                <c:dPt>
                  <c:idx val="0"/>
                  <c:bubble3D val="0"/>
                  <c:spPr>
                    <a:solidFill>
                      <a:schemeClr val="accent4">
                        <a:lumMod val="5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2-6700-4300-A561-B9D9A05F2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3-6700-4300-A561-B9D9A05F20F9}"/>
                    </c:ext>
                  </c:extLst>
                </c:dPt>
                <c:dPt>
                  <c:idx val="2"/>
                  <c:bubble3D val="0"/>
                  <c:spPr>
                    <a:solidFill>
                      <a:srgbClr val="92D05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4-6700-4300-A561-B9D9A05F2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lumMod val="40000"/>
                        <a:lumOff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5-6700-4300-A561-B9D9A05F2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6-6700-4300-A561-B9D9A05F20F9}"/>
                    </c:ext>
                  </c:extLst>
                </c:dPt>
                <c:dPt>
                  <c:idx val="5"/>
                  <c:bubble3D val="0"/>
                  <c:spPr>
                    <a:solidFill>
                      <a:srgbClr val="FFFF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7-6700-4300-A561-B9D9A05F20F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8-6700-4300-A561-B9D9A05F20F9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9-6700-4300-A561-B9D9A05F20F9}"/>
                    </c:ext>
                  </c:extLst>
                </c:dPt>
                <c:dPt>
                  <c:idx val="8"/>
                  <c:bubble3D val="0"/>
                  <c:spPr>
                    <a:solidFill>
                      <a:srgbClr val="C0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A-6700-4300-A561-B9D9A05F20F9}"/>
                    </c:ext>
                  </c:extLst>
                </c:dPt>
                <c:dPt>
                  <c:idx val="9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B-6700-4300-A561-B9D9A05F20F9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Edificato!$C$16:$L$16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 formatCode="#,##0">
                        <c:v>0</c:v>
                      </c:pt>
                      <c:pt idx="1">
                        <c:v>0</c:v>
                      </c:pt>
                      <c:pt idx="2">
                        <c:v>4</c:v>
                      </c:pt>
                      <c:pt idx="3">
                        <c:v>40</c:v>
                      </c:pt>
                      <c:pt idx="4">
                        <c:v>41</c:v>
                      </c:pt>
                      <c:pt idx="5">
                        <c:v>44</c:v>
                      </c:pt>
                      <c:pt idx="6">
                        <c:v>42</c:v>
                      </c:pt>
                      <c:pt idx="7">
                        <c:v>96</c:v>
                      </c:pt>
                      <c:pt idx="8">
                        <c:v>140</c:v>
                      </c:pt>
                      <c:pt idx="9">
                        <c:v>144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6700-4300-A561-B9D9A05F20F9}"/>
                  </c:ext>
                </c:extLst>
              </c15:ser>
            </c15:filteredPieSeries>
            <c15:filteredPieSeries>
              <c15:ser>
                <c:idx val="13"/>
                <c:order val="13"/>
                <c:tx>
                  <c:v>Rorà</c:v>
                </c:tx>
                <c:dPt>
                  <c:idx val="0"/>
                  <c:bubble3D val="0"/>
                  <c:spPr>
                    <a:solidFill>
                      <a:schemeClr val="accent4">
                        <a:lumMod val="5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C-6700-4300-A561-B9D9A05F2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D-6700-4300-A561-B9D9A05F20F9}"/>
                    </c:ext>
                  </c:extLst>
                </c:dPt>
                <c:dPt>
                  <c:idx val="2"/>
                  <c:bubble3D val="0"/>
                  <c:spPr>
                    <a:solidFill>
                      <a:srgbClr val="92D05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E-6700-4300-A561-B9D9A05F2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lumMod val="40000"/>
                        <a:lumOff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9F-6700-4300-A561-B9D9A05F2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0-6700-4300-A561-B9D9A05F20F9}"/>
                    </c:ext>
                  </c:extLst>
                </c:dPt>
                <c:dPt>
                  <c:idx val="5"/>
                  <c:bubble3D val="0"/>
                  <c:spPr>
                    <a:solidFill>
                      <a:srgbClr val="FFFF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1-6700-4300-A561-B9D9A05F20F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2-6700-4300-A561-B9D9A05F20F9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3-6700-4300-A561-B9D9A05F20F9}"/>
                    </c:ext>
                  </c:extLst>
                </c:dPt>
                <c:dPt>
                  <c:idx val="8"/>
                  <c:bubble3D val="0"/>
                  <c:spPr>
                    <a:solidFill>
                      <a:srgbClr val="C0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4-6700-4300-A561-B9D9A05F20F9}"/>
                    </c:ext>
                  </c:extLst>
                </c:dPt>
                <c:dPt>
                  <c:idx val="9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5-6700-4300-A561-B9D9A05F20F9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Edificato!$C$17:$L$17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 formatCode="#,##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5</c:v>
                      </c:pt>
                      <c:pt idx="5">
                        <c:v>5</c:v>
                      </c:pt>
                      <c:pt idx="6">
                        <c:v>5</c:v>
                      </c:pt>
                      <c:pt idx="7">
                        <c:v>3</c:v>
                      </c:pt>
                      <c:pt idx="8">
                        <c:v>9</c:v>
                      </c:pt>
                      <c:pt idx="9">
                        <c:v>56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6700-4300-A561-B9D9A05F20F9}"/>
                  </c:ext>
                </c:extLst>
              </c15:ser>
            </c15:filteredPieSeries>
            <c15:filteredPieSeries>
              <c15:ser>
                <c:idx val="14"/>
                <c:order val="14"/>
                <c:tx>
                  <c:v>San Secondo di P</c:v>
                </c:tx>
                <c:dPt>
                  <c:idx val="0"/>
                  <c:bubble3D val="0"/>
                  <c:spPr>
                    <a:solidFill>
                      <a:schemeClr val="accent4">
                        <a:lumMod val="5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6-6700-4300-A561-B9D9A05F2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7-6700-4300-A561-B9D9A05F20F9}"/>
                    </c:ext>
                  </c:extLst>
                </c:dPt>
                <c:dPt>
                  <c:idx val="2"/>
                  <c:bubble3D val="0"/>
                  <c:spPr>
                    <a:solidFill>
                      <a:srgbClr val="92D05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8-6700-4300-A561-B9D9A05F2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lumMod val="40000"/>
                        <a:lumOff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9-6700-4300-A561-B9D9A05F2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A-6700-4300-A561-B9D9A05F20F9}"/>
                    </c:ext>
                  </c:extLst>
                </c:dPt>
                <c:dPt>
                  <c:idx val="5"/>
                  <c:bubble3D val="0"/>
                  <c:spPr>
                    <a:solidFill>
                      <a:srgbClr val="FFFF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B-6700-4300-A561-B9D9A05F20F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C-6700-4300-A561-B9D9A05F20F9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D-6700-4300-A561-B9D9A05F20F9}"/>
                    </c:ext>
                  </c:extLst>
                </c:dPt>
                <c:dPt>
                  <c:idx val="8"/>
                  <c:bubble3D val="0"/>
                  <c:spPr>
                    <a:solidFill>
                      <a:srgbClr val="C0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E-6700-4300-A561-B9D9A05F20F9}"/>
                    </c:ext>
                  </c:extLst>
                </c:dPt>
                <c:dPt>
                  <c:idx val="9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AF-6700-4300-A561-B9D9A05F20F9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Edificato!$C$18:$L$18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 formatCode="#,##0">
                        <c:v>41</c:v>
                      </c:pt>
                      <c:pt idx="1">
                        <c:v>23</c:v>
                      </c:pt>
                      <c:pt idx="2">
                        <c:v>25</c:v>
                      </c:pt>
                      <c:pt idx="3">
                        <c:v>17</c:v>
                      </c:pt>
                      <c:pt idx="4">
                        <c:v>28</c:v>
                      </c:pt>
                      <c:pt idx="5">
                        <c:v>47</c:v>
                      </c:pt>
                      <c:pt idx="6">
                        <c:v>81</c:v>
                      </c:pt>
                      <c:pt idx="7">
                        <c:v>72</c:v>
                      </c:pt>
                      <c:pt idx="8">
                        <c:v>118</c:v>
                      </c:pt>
                      <c:pt idx="9">
                        <c:v>97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6700-4300-A561-B9D9A05F20F9}"/>
                  </c:ext>
                </c:extLst>
              </c15:ser>
            </c15:filteredPieSeries>
            <c15:filteredPieSeries>
              <c15:ser>
                <c:idx val="15"/>
                <c:order val="15"/>
                <c:tx>
                  <c:v>Torre Pellice</c:v>
                </c:tx>
                <c:dPt>
                  <c:idx val="0"/>
                  <c:bubble3D val="0"/>
                  <c:spPr>
                    <a:solidFill>
                      <a:schemeClr val="accent4">
                        <a:lumMod val="5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B0-6700-4300-A561-B9D9A05F2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B1-6700-4300-A561-B9D9A05F20F9}"/>
                    </c:ext>
                  </c:extLst>
                </c:dPt>
                <c:dPt>
                  <c:idx val="2"/>
                  <c:bubble3D val="0"/>
                  <c:spPr>
                    <a:solidFill>
                      <a:srgbClr val="92D05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B2-6700-4300-A561-B9D9A05F2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lumMod val="40000"/>
                        <a:lumOff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B3-6700-4300-A561-B9D9A05F2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B4-6700-4300-A561-B9D9A05F20F9}"/>
                    </c:ext>
                  </c:extLst>
                </c:dPt>
                <c:dPt>
                  <c:idx val="5"/>
                  <c:bubble3D val="0"/>
                  <c:spPr>
                    <a:solidFill>
                      <a:srgbClr val="FFFF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B5-6700-4300-A561-B9D9A05F20F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B6-6700-4300-A561-B9D9A05F20F9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B7-6700-4300-A561-B9D9A05F20F9}"/>
                    </c:ext>
                  </c:extLst>
                </c:dPt>
                <c:dPt>
                  <c:idx val="8"/>
                  <c:bubble3D val="0"/>
                  <c:spPr>
                    <a:solidFill>
                      <a:srgbClr val="C0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B8-6700-4300-A561-B9D9A05F20F9}"/>
                    </c:ext>
                  </c:extLst>
                </c:dPt>
                <c:dPt>
                  <c:idx val="9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B9-6700-4300-A561-B9D9A05F20F9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Edificato!$C$19:$L$19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 formatCode="#,##0">
                        <c:v>7</c:v>
                      </c:pt>
                      <c:pt idx="1">
                        <c:v>6</c:v>
                      </c:pt>
                      <c:pt idx="2">
                        <c:v>11</c:v>
                      </c:pt>
                      <c:pt idx="3">
                        <c:v>10</c:v>
                      </c:pt>
                      <c:pt idx="4">
                        <c:v>29</c:v>
                      </c:pt>
                      <c:pt idx="5">
                        <c:v>39</c:v>
                      </c:pt>
                      <c:pt idx="6">
                        <c:v>115</c:v>
                      </c:pt>
                      <c:pt idx="7">
                        <c:v>190</c:v>
                      </c:pt>
                      <c:pt idx="8">
                        <c:v>329</c:v>
                      </c:pt>
                      <c:pt idx="9">
                        <c:v>482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2-6700-4300-A561-B9D9A05F20F9}"/>
                  </c:ext>
                </c:extLst>
              </c15:ser>
            </c15:filteredPieSeries>
            <c15:filteredPieSeries>
              <c15:ser>
                <c:idx val="16"/>
                <c:order val="16"/>
                <c:tx>
                  <c:v>Villar Pellice</c:v>
                </c:tx>
                <c:dPt>
                  <c:idx val="0"/>
                  <c:bubble3D val="0"/>
                  <c:spPr>
                    <a:solidFill>
                      <a:schemeClr val="accent4">
                        <a:lumMod val="5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BA-6700-4300-A561-B9D9A05F2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BB-6700-4300-A561-B9D9A05F20F9}"/>
                    </c:ext>
                  </c:extLst>
                </c:dPt>
                <c:dPt>
                  <c:idx val="2"/>
                  <c:bubble3D val="0"/>
                  <c:spPr>
                    <a:solidFill>
                      <a:srgbClr val="92D05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BC-6700-4300-A561-B9D9A05F2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lumMod val="40000"/>
                        <a:lumOff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BD-6700-4300-A561-B9D9A05F2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BE-6700-4300-A561-B9D9A05F20F9}"/>
                    </c:ext>
                  </c:extLst>
                </c:dPt>
                <c:dPt>
                  <c:idx val="5"/>
                  <c:bubble3D val="0"/>
                  <c:spPr>
                    <a:solidFill>
                      <a:srgbClr val="FFFF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BF-6700-4300-A561-B9D9A05F20F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C0-6700-4300-A561-B9D9A05F20F9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C1-6700-4300-A561-B9D9A05F20F9}"/>
                    </c:ext>
                  </c:extLst>
                </c:dPt>
                <c:dPt>
                  <c:idx val="8"/>
                  <c:bubble3D val="0"/>
                  <c:spPr>
                    <a:solidFill>
                      <a:srgbClr val="C0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C2-6700-4300-A561-B9D9A05F20F9}"/>
                    </c:ext>
                  </c:extLst>
                </c:dPt>
                <c:dPt>
                  <c:idx val="9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C3-6700-4300-A561-B9D9A05F20F9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Edificato!$C$20:$L$20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 formatCode="#,##0">
                        <c:v>3</c:v>
                      </c:pt>
                      <c:pt idx="1">
                        <c:v>2</c:v>
                      </c:pt>
                      <c:pt idx="2">
                        <c:v>2</c:v>
                      </c:pt>
                      <c:pt idx="3">
                        <c:v>1</c:v>
                      </c:pt>
                      <c:pt idx="4">
                        <c:v>4</c:v>
                      </c:pt>
                      <c:pt idx="5">
                        <c:v>7</c:v>
                      </c:pt>
                      <c:pt idx="6">
                        <c:v>17</c:v>
                      </c:pt>
                      <c:pt idx="7">
                        <c:v>18</c:v>
                      </c:pt>
                      <c:pt idx="8">
                        <c:v>34</c:v>
                      </c:pt>
                      <c:pt idx="9">
                        <c:v>151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6700-4300-A561-B9D9A05F20F9}"/>
                  </c:ext>
                </c:extLst>
              </c15:ser>
            </c15:filteredPieSeries>
            <c15:filteredPieSeries>
              <c15:ser>
                <c:idx val="17"/>
                <c:order val="17"/>
                <c:tx>
                  <c:v>Pinerolo</c:v>
                </c:tx>
                <c:dPt>
                  <c:idx val="0"/>
                  <c:bubble3D val="0"/>
                  <c:spPr>
                    <a:solidFill>
                      <a:schemeClr val="accent4">
                        <a:lumMod val="5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C6-6700-4300-A561-B9D9A05F2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C7-6700-4300-A561-B9D9A05F20F9}"/>
                    </c:ext>
                  </c:extLst>
                </c:dPt>
                <c:dPt>
                  <c:idx val="2"/>
                  <c:bubble3D val="0"/>
                  <c:spPr>
                    <a:solidFill>
                      <a:srgbClr val="92D05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C8-6700-4300-A561-B9D9A05F2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lumMod val="40000"/>
                        <a:lumOff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C9-6700-4300-A561-B9D9A05F2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CA-6700-4300-A561-B9D9A05F20F9}"/>
                    </c:ext>
                  </c:extLst>
                </c:dPt>
                <c:dPt>
                  <c:idx val="5"/>
                  <c:bubble3D val="0"/>
                  <c:spPr>
                    <a:solidFill>
                      <a:srgbClr val="FFFF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CB-6700-4300-A561-B9D9A05F20F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CC-6700-4300-A561-B9D9A05F20F9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CD-6700-4300-A561-B9D9A05F20F9}"/>
                    </c:ext>
                  </c:extLst>
                </c:dPt>
                <c:dPt>
                  <c:idx val="8"/>
                  <c:bubble3D val="0"/>
                  <c:spPr>
                    <a:solidFill>
                      <a:srgbClr val="C0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CE-6700-4300-A561-B9D9A05F20F9}"/>
                    </c:ext>
                  </c:extLst>
                </c:dPt>
                <c:dPt>
                  <c:idx val="9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CF-6700-4300-A561-B9D9A05F20F9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Edificato!$C$15:$L$15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 formatCode="#,##0">
                        <c:v>268</c:v>
                      </c:pt>
                      <c:pt idx="1">
                        <c:v>196</c:v>
                      </c:pt>
                      <c:pt idx="2">
                        <c:v>371</c:v>
                      </c:pt>
                      <c:pt idx="3">
                        <c:v>331</c:v>
                      </c:pt>
                      <c:pt idx="4">
                        <c:v>416</c:v>
                      </c:pt>
                      <c:pt idx="5">
                        <c:v>695</c:v>
                      </c:pt>
                      <c:pt idx="6">
                        <c:v>1369</c:v>
                      </c:pt>
                      <c:pt idx="7">
                        <c:v>1878</c:v>
                      </c:pt>
                      <c:pt idx="8">
                        <c:v>1928</c:v>
                      </c:pt>
                      <c:pt idx="9">
                        <c:v>1229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C4-6700-4300-A561-B9D9A05F20F9}"/>
                  </c:ext>
                </c:extLst>
              </c15:ser>
            </c15:filteredPieSeries>
            <c15:filteredPieSeries>
              <c15:ser>
                <c:idx val="18"/>
                <c:order val="18"/>
                <c:tx>
                  <c:v>Bibiana</c:v>
                </c:tx>
                <c:dPt>
                  <c:idx val="0"/>
                  <c:bubble3D val="0"/>
                  <c:spPr>
                    <a:solidFill>
                      <a:schemeClr val="accent4">
                        <a:lumMod val="5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D0-6700-4300-A561-B9D9A05F2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D1-6700-4300-A561-B9D9A05F20F9}"/>
                    </c:ext>
                  </c:extLst>
                </c:dPt>
                <c:dPt>
                  <c:idx val="2"/>
                  <c:bubble3D val="0"/>
                  <c:spPr>
                    <a:solidFill>
                      <a:srgbClr val="92D05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D2-6700-4300-A561-B9D9A05F2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>
                        <a:lumMod val="40000"/>
                        <a:lumOff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D3-6700-4300-A561-B9D9A05F2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6">
                        <a:lumMod val="60000"/>
                        <a:lumOff val="4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D4-6700-4300-A561-B9D9A05F20F9}"/>
                    </c:ext>
                  </c:extLst>
                </c:dPt>
                <c:dPt>
                  <c:idx val="5"/>
                  <c:bubble3D val="0"/>
                  <c:spPr>
                    <a:solidFill>
                      <a:srgbClr val="FFFF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D5-6700-4300-A561-B9D9A05F20F9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D6-6700-4300-A561-B9D9A05F20F9}"/>
                    </c:ext>
                  </c:extLst>
                </c:dPt>
                <c:dPt>
                  <c:idx val="7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D7-6700-4300-A561-B9D9A05F20F9}"/>
                    </c:ext>
                  </c:extLst>
                </c:dPt>
                <c:dPt>
                  <c:idx val="8"/>
                  <c:bubble3D val="0"/>
                  <c:spPr>
                    <a:solidFill>
                      <a:srgbClr val="C0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D8-6700-4300-A561-B9D9A05F20F9}"/>
                    </c:ext>
                  </c:extLst>
                </c:dPt>
                <c:dPt>
                  <c:idx val="9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D9-6700-4300-A561-B9D9A05F20F9}"/>
                    </c:ext>
                  </c:extLst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Edificato!$C$5:$L$5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 formatCode="#,##0">
                        <c:v>14</c:v>
                      </c:pt>
                      <c:pt idx="1">
                        <c:v>6</c:v>
                      </c:pt>
                      <c:pt idx="2">
                        <c:v>4</c:v>
                      </c:pt>
                      <c:pt idx="3">
                        <c:v>8</c:v>
                      </c:pt>
                      <c:pt idx="4">
                        <c:v>24</c:v>
                      </c:pt>
                      <c:pt idx="5">
                        <c:v>36</c:v>
                      </c:pt>
                      <c:pt idx="6">
                        <c:v>72</c:v>
                      </c:pt>
                      <c:pt idx="7">
                        <c:v>95</c:v>
                      </c:pt>
                      <c:pt idx="8">
                        <c:v>104</c:v>
                      </c:pt>
                      <c:pt idx="9">
                        <c:v>127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C5-6700-4300-A561-B9D9A05F20F9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Edificato!$C$2:$C$20</c:f>
              <c:numCache>
                <c:formatCode>#,##0</c:formatCode>
                <c:ptCount val="19"/>
                <c:pt idx="0">
                  <c:v>5</c:v>
                </c:pt>
                <c:pt idx="1">
                  <c:v>20</c:v>
                </c:pt>
                <c:pt idx="2">
                  <c:v>44</c:v>
                </c:pt>
                <c:pt idx="3">
                  <c:v>14</c:v>
                </c:pt>
                <c:pt idx="4">
                  <c:v>2</c:v>
                </c:pt>
                <c:pt idx="5">
                  <c:v>38</c:v>
                </c:pt>
                <c:pt idx="6">
                  <c:v>5</c:v>
                </c:pt>
                <c:pt idx="7">
                  <c:v>28</c:v>
                </c:pt>
                <c:pt idx="8">
                  <c:v>7</c:v>
                </c:pt>
                <c:pt idx="9">
                  <c:v>37</c:v>
                </c:pt>
                <c:pt idx="10">
                  <c:v>1</c:v>
                </c:pt>
                <c:pt idx="11">
                  <c:v>3</c:v>
                </c:pt>
                <c:pt idx="12">
                  <c:v>0</c:v>
                </c:pt>
                <c:pt idx="13">
                  <c:v>268</c:v>
                </c:pt>
                <c:pt idx="14">
                  <c:v>0</c:v>
                </c:pt>
                <c:pt idx="15">
                  <c:v>0</c:v>
                </c:pt>
                <c:pt idx="16">
                  <c:v>41</c:v>
                </c:pt>
                <c:pt idx="17">
                  <c:v>7</c:v>
                </c:pt>
                <c:pt idx="1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99-4369-AED7-D61583222CED}"/>
            </c:ext>
          </c:extLst>
        </c:ser>
        <c:ser>
          <c:idx val="1"/>
          <c:order val="1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Edificato!$D$2:$D$20</c:f>
              <c:numCache>
                <c:formatCode>General</c:formatCode>
                <c:ptCount val="19"/>
                <c:pt idx="0">
                  <c:v>2</c:v>
                </c:pt>
                <c:pt idx="1">
                  <c:v>16</c:v>
                </c:pt>
                <c:pt idx="2">
                  <c:v>38</c:v>
                </c:pt>
                <c:pt idx="3">
                  <c:v>6</c:v>
                </c:pt>
                <c:pt idx="4">
                  <c:v>0</c:v>
                </c:pt>
                <c:pt idx="5">
                  <c:v>6</c:v>
                </c:pt>
                <c:pt idx="6">
                  <c:v>3</c:v>
                </c:pt>
                <c:pt idx="7">
                  <c:v>26</c:v>
                </c:pt>
                <c:pt idx="8">
                  <c:v>1</c:v>
                </c:pt>
                <c:pt idx="9">
                  <c:v>23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196</c:v>
                </c:pt>
                <c:pt idx="14">
                  <c:v>0</c:v>
                </c:pt>
                <c:pt idx="15">
                  <c:v>0</c:v>
                </c:pt>
                <c:pt idx="16">
                  <c:v>23</c:v>
                </c:pt>
                <c:pt idx="17">
                  <c:v>6</c:v>
                </c:pt>
                <c:pt idx="1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99-4369-AED7-D61583222CED}"/>
            </c:ext>
          </c:extLst>
        </c:ser>
        <c:ser>
          <c:idx val="2"/>
          <c:order val="2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Edificato!$E$2:$E$20</c:f>
              <c:numCache>
                <c:formatCode>General</c:formatCode>
                <c:ptCount val="19"/>
                <c:pt idx="0">
                  <c:v>1</c:v>
                </c:pt>
                <c:pt idx="1">
                  <c:v>20</c:v>
                </c:pt>
                <c:pt idx="2">
                  <c:v>60</c:v>
                </c:pt>
                <c:pt idx="3">
                  <c:v>4</c:v>
                </c:pt>
                <c:pt idx="4">
                  <c:v>1</c:v>
                </c:pt>
                <c:pt idx="5">
                  <c:v>16</c:v>
                </c:pt>
                <c:pt idx="6">
                  <c:v>5</c:v>
                </c:pt>
                <c:pt idx="7">
                  <c:v>41</c:v>
                </c:pt>
                <c:pt idx="8">
                  <c:v>3</c:v>
                </c:pt>
                <c:pt idx="9">
                  <c:v>17</c:v>
                </c:pt>
                <c:pt idx="10">
                  <c:v>0</c:v>
                </c:pt>
                <c:pt idx="11">
                  <c:v>3</c:v>
                </c:pt>
                <c:pt idx="12">
                  <c:v>0</c:v>
                </c:pt>
                <c:pt idx="13">
                  <c:v>371</c:v>
                </c:pt>
                <c:pt idx="14">
                  <c:v>4</c:v>
                </c:pt>
                <c:pt idx="15">
                  <c:v>0</c:v>
                </c:pt>
                <c:pt idx="16">
                  <c:v>25</c:v>
                </c:pt>
                <c:pt idx="17">
                  <c:v>11</c:v>
                </c:pt>
                <c:pt idx="1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99-4369-AED7-D61583222CED}"/>
            </c:ext>
          </c:extLst>
        </c:ser>
        <c:ser>
          <c:idx val="3"/>
          <c:order val="3"/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Edificato!$F$2:$F$20</c:f>
              <c:numCache>
                <c:formatCode>General</c:formatCode>
                <c:ptCount val="19"/>
                <c:pt idx="0">
                  <c:v>3</c:v>
                </c:pt>
                <c:pt idx="1">
                  <c:v>29</c:v>
                </c:pt>
                <c:pt idx="2">
                  <c:v>72</c:v>
                </c:pt>
                <c:pt idx="3">
                  <c:v>8</c:v>
                </c:pt>
                <c:pt idx="4">
                  <c:v>1</c:v>
                </c:pt>
                <c:pt idx="5">
                  <c:v>24</c:v>
                </c:pt>
                <c:pt idx="6">
                  <c:v>8</c:v>
                </c:pt>
                <c:pt idx="7">
                  <c:v>20</c:v>
                </c:pt>
                <c:pt idx="8">
                  <c:v>2</c:v>
                </c:pt>
                <c:pt idx="9">
                  <c:v>18</c:v>
                </c:pt>
                <c:pt idx="10">
                  <c:v>2</c:v>
                </c:pt>
                <c:pt idx="11">
                  <c:v>7</c:v>
                </c:pt>
                <c:pt idx="12">
                  <c:v>2</c:v>
                </c:pt>
                <c:pt idx="13">
                  <c:v>331</c:v>
                </c:pt>
                <c:pt idx="14">
                  <c:v>40</c:v>
                </c:pt>
                <c:pt idx="15">
                  <c:v>0</c:v>
                </c:pt>
                <c:pt idx="16">
                  <c:v>17</c:v>
                </c:pt>
                <c:pt idx="17">
                  <c:v>10</c:v>
                </c:pt>
                <c:pt idx="1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99-4369-AED7-D61583222CED}"/>
            </c:ext>
          </c:extLst>
        </c:ser>
        <c:ser>
          <c:idx val="4"/>
          <c:order val="4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Edificato!$G$2:$G$20</c:f>
              <c:numCache>
                <c:formatCode>General</c:formatCode>
                <c:ptCount val="19"/>
                <c:pt idx="0">
                  <c:v>2</c:v>
                </c:pt>
                <c:pt idx="1">
                  <c:v>25</c:v>
                </c:pt>
                <c:pt idx="2">
                  <c:v>67</c:v>
                </c:pt>
                <c:pt idx="3">
                  <c:v>24</c:v>
                </c:pt>
                <c:pt idx="4">
                  <c:v>0</c:v>
                </c:pt>
                <c:pt idx="5">
                  <c:v>52</c:v>
                </c:pt>
                <c:pt idx="6">
                  <c:v>7</c:v>
                </c:pt>
                <c:pt idx="7">
                  <c:v>31</c:v>
                </c:pt>
                <c:pt idx="8">
                  <c:v>2</c:v>
                </c:pt>
                <c:pt idx="9">
                  <c:v>23</c:v>
                </c:pt>
                <c:pt idx="10">
                  <c:v>1</c:v>
                </c:pt>
                <c:pt idx="11">
                  <c:v>16</c:v>
                </c:pt>
                <c:pt idx="12">
                  <c:v>1</c:v>
                </c:pt>
                <c:pt idx="13">
                  <c:v>416</c:v>
                </c:pt>
                <c:pt idx="14">
                  <c:v>41</c:v>
                </c:pt>
                <c:pt idx="15">
                  <c:v>5</c:v>
                </c:pt>
                <c:pt idx="16">
                  <c:v>28</c:v>
                </c:pt>
                <c:pt idx="17">
                  <c:v>29</c:v>
                </c:pt>
                <c:pt idx="1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D99-4369-AED7-D61583222CED}"/>
            </c:ext>
          </c:extLst>
        </c:ser>
        <c:ser>
          <c:idx val="5"/>
          <c:order val="5"/>
          <c:spPr>
            <a:solidFill>
              <a:srgbClr val="FFFF00"/>
            </a:solidFill>
            <a:ln>
              <a:noFill/>
            </a:ln>
            <a:effectLst/>
          </c:spPr>
          <c:invertIfNegative val="0"/>
          <c:val>
            <c:numRef>
              <c:f>Edificato!$H$2:$H$20</c:f>
              <c:numCache>
                <c:formatCode>General</c:formatCode>
                <c:ptCount val="19"/>
                <c:pt idx="0">
                  <c:v>5</c:v>
                </c:pt>
                <c:pt idx="1">
                  <c:v>73</c:v>
                </c:pt>
                <c:pt idx="2">
                  <c:v>58</c:v>
                </c:pt>
                <c:pt idx="3">
                  <c:v>36</c:v>
                </c:pt>
                <c:pt idx="4">
                  <c:v>9</c:v>
                </c:pt>
                <c:pt idx="5">
                  <c:v>74</c:v>
                </c:pt>
                <c:pt idx="6">
                  <c:v>13</c:v>
                </c:pt>
                <c:pt idx="7">
                  <c:v>90</c:v>
                </c:pt>
                <c:pt idx="8">
                  <c:v>15</c:v>
                </c:pt>
                <c:pt idx="9">
                  <c:v>52</c:v>
                </c:pt>
                <c:pt idx="10">
                  <c:v>2</c:v>
                </c:pt>
                <c:pt idx="11">
                  <c:v>16</c:v>
                </c:pt>
                <c:pt idx="12">
                  <c:v>5</c:v>
                </c:pt>
                <c:pt idx="13">
                  <c:v>695</c:v>
                </c:pt>
                <c:pt idx="14">
                  <c:v>44</c:v>
                </c:pt>
                <c:pt idx="15">
                  <c:v>5</c:v>
                </c:pt>
                <c:pt idx="16">
                  <c:v>47</c:v>
                </c:pt>
                <c:pt idx="17">
                  <c:v>39</c:v>
                </c:pt>
                <c:pt idx="1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D99-4369-AED7-D61583222CED}"/>
            </c:ext>
          </c:extLst>
        </c:ser>
        <c:ser>
          <c:idx val="6"/>
          <c:order val="6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Edificato!$I$2:$I$20</c:f>
              <c:numCache>
                <c:formatCode>General</c:formatCode>
                <c:ptCount val="19"/>
                <c:pt idx="0">
                  <c:v>12</c:v>
                </c:pt>
                <c:pt idx="1">
                  <c:v>171</c:v>
                </c:pt>
                <c:pt idx="2">
                  <c:v>127</c:v>
                </c:pt>
                <c:pt idx="3">
                  <c:v>72</c:v>
                </c:pt>
                <c:pt idx="4">
                  <c:v>6</c:v>
                </c:pt>
                <c:pt idx="5">
                  <c:v>119</c:v>
                </c:pt>
                <c:pt idx="6">
                  <c:v>24</c:v>
                </c:pt>
                <c:pt idx="7">
                  <c:v>134</c:v>
                </c:pt>
                <c:pt idx="8">
                  <c:v>29</c:v>
                </c:pt>
                <c:pt idx="9">
                  <c:v>183</c:v>
                </c:pt>
                <c:pt idx="10">
                  <c:v>4</c:v>
                </c:pt>
                <c:pt idx="11">
                  <c:v>27</c:v>
                </c:pt>
                <c:pt idx="12">
                  <c:v>9</c:v>
                </c:pt>
                <c:pt idx="13">
                  <c:v>1369</c:v>
                </c:pt>
                <c:pt idx="14">
                  <c:v>42</c:v>
                </c:pt>
                <c:pt idx="15">
                  <c:v>5</c:v>
                </c:pt>
                <c:pt idx="16">
                  <c:v>81</c:v>
                </c:pt>
                <c:pt idx="17">
                  <c:v>115</c:v>
                </c:pt>
                <c:pt idx="18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D99-4369-AED7-D61583222CED}"/>
            </c:ext>
          </c:extLst>
        </c:ser>
        <c:ser>
          <c:idx val="7"/>
          <c:order val="7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Edificato!$J$2:$J$20</c:f>
              <c:numCache>
                <c:formatCode>General</c:formatCode>
                <c:ptCount val="19"/>
                <c:pt idx="0">
                  <c:v>15</c:v>
                </c:pt>
                <c:pt idx="1">
                  <c:v>188</c:v>
                </c:pt>
                <c:pt idx="2">
                  <c:v>172</c:v>
                </c:pt>
                <c:pt idx="3">
                  <c:v>95</c:v>
                </c:pt>
                <c:pt idx="4">
                  <c:v>18</c:v>
                </c:pt>
                <c:pt idx="5">
                  <c:v>123</c:v>
                </c:pt>
                <c:pt idx="6">
                  <c:v>33</c:v>
                </c:pt>
                <c:pt idx="7">
                  <c:v>166</c:v>
                </c:pt>
                <c:pt idx="8">
                  <c:v>28</c:v>
                </c:pt>
                <c:pt idx="9">
                  <c:v>257</c:v>
                </c:pt>
                <c:pt idx="10">
                  <c:v>10</c:v>
                </c:pt>
                <c:pt idx="11">
                  <c:v>25</c:v>
                </c:pt>
                <c:pt idx="12">
                  <c:v>27</c:v>
                </c:pt>
                <c:pt idx="13">
                  <c:v>1878</c:v>
                </c:pt>
                <c:pt idx="14">
                  <c:v>96</c:v>
                </c:pt>
                <c:pt idx="15">
                  <c:v>3</c:v>
                </c:pt>
                <c:pt idx="16">
                  <c:v>72</c:v>
                </c:pt>
                <c:pt idx="17">
                  <c:v>190</c:v>
                </c:pt>
                <c:pt idx="18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D99-4369-AED7-D61583222CED}"/>
            </c:ext>
          </c:extLst>
        </c:ser>
        <c:ser>
          <c:idx val="8"/>
          <c:order val="8"/>
          <c:spPr>
            <a:solidFill>
              <a:srgbClr val="C00000"/>
            </a:solidFill>
            <a:ln>
              <a:noFill/>
            </a:ln>
            <a:effectLst/>
          </c:spPr>
          <c:invertIfNegative val="0"/>
          <c:val>
            <c:numRef>
              <c:f>Edificato!$K$2:$K$20</c:f>
              <c:numCache>
                <c:formatCode>General</c:formatCode>
                <c:ptCount val="19"/>
                <c:pt idx="0">
                  <c:v>27</c:v>
                </c:pt>
                <c:pt idx="1">
                  <c:v>284</c:v>
                </c:pt>
                <c:pt idx="2">
                  <c:v>205</c:v>
                </c:pt>
                <c:pt idx="3">
                  <c:v>104</c:v>
                </c:pt>
                <c:pt idx="4">
                  <c:v>28</c:v>
                </c:pt>
                <c:pt idx="5">
                  <c:v>154</c:v>
                </c:pt>
                <c:pt idx="6">
                  <c:v>28</c:v>
                </c:pt>
                <c:pt idx="7">
                  <c:v>146</c:v>
                </c:pt>
                <c:pt idx="8">
                  <c:v>28</c:v>
                </c:pt>
                <c:pt idx="9">
                  <c:v>349</c:v>
                </c:pt>
                <c:pt idx="10">
                  <c:v>16</c:v>
                </c:pt>
                <c:pt idx="11">
                  <c:v>34</c:v>
                </c:pt>
                <c:pt idx="12">
                  <c:v>33</c:v>
                </c:pt>
                <c:pt idx="13">
                  <c:v>1928</c:v>
                </c:pt>
                <c:pt idx="14">
                  <c:v>140</c:v>
                </c:pt>
                <c:pt idx="15">
                  <c:v>9</c:v>
                </c:pt>
                <c:pt idx="16">
                  <c:v>118</c:v>
                </c:pt>
                <c:pt idx="17">
                  <c:v>329</c:v>
                </c:pt>
                <c:pt idx="18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D99-4369-AED7-D61583222CED}"/>
            </c:ext>
          </c:extLst>
        </c:ser>
        <c:ser>
          <c:idx val="9"/>
          <c:order val="9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Edificato!$L$2:$L$20</c:f>
              <c:numCache>
                <c:formatCode>General</c:formatCode>
                <c:ptCount val="19"/>
                <c:pt idx="0">
                  <c:v>156</c:v>
                </c:pt>
                <c:pt idx="1">
                  <c:v>450</c:v>
                </c:pt>
                <c:pt idx="2">
                  <c:v>391</c:v>
                </c:pt>
                <c:pt idx="3">
                  <c:v>127</c:v>
                </c:pt>
                <c:pt idx="4">
                  <c:v>116</c:v>
                </c:pt>
                <c:pt idx="5">
                  <c:v>147</c:v>
                </c:pt>
                <c:pt idx="6">
                  <c:v>37</c:v>
                </c:pt>
                <c:pt idx="7">
                  <c:v>168</c:v>
                </c:pt>
                <c:pt idx="8">
                  <c:v>118</c:v>
                </c:pt>
                <c:pt idx="9">
                  <c:v>509</c:v>
                </c:pt>
                <c:pt idx="10">
                  <c:v>41</c:v>
                </c:pt>
                <c:pt idx="11">
                  <c:v>22</c:v>
                </c:pt>
                <c:pt idx="12">
                  <c:v>113</c:v>
                </c:pt>
                <c:pt idx="13">
                  <c:v>1229</c:v>
                </c:pt>
                <c:pt idx="14">
                  <c:v>144</c:v>
                </c:pt>
                <c:pt idx="15">
                  <c:v>56</c:v>
                </c:pt>
                <c:pt idx="16">
                  <c:v>97</c:v>
                </c:pt>
                <c:pt idx="17">
                  <c:v>482</c:v>
                </c:pt>
                <c:pt idx="18">
                  <c:v>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D99-4369-AED7-D61583222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393644272"/>
        <c:axId val="393644624"/>
      </c:barChart>
      <c:catAx>
        <c:axId val="393644272"/>
        <c:scaling>
          <c:orientation val="minMax"/>
        </c:scaling>
        <c:delete val="1"/>
        <c:axPos val="l"/>
        <c:majorTickMark val="none"/>
        <c:minorTickMark val="none"/>
        <c:tickLblPos val="nextTo"/>
        <c:crossAx val="393644624"/>
        <c:crosses val="autoZero"/>
        <c:auto val="1"/>
        <c:lblAlgn val="ctr"/>
        <c:lblOffset val="100"/>
        <c:noMultiLvlLbl val="0"/>
      </c:catAx>
      <c:valAx>
        <c:axId val="393644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3644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'Clima Arpa'!$A$2:$A$20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'Clima Arpa'!$D$2:$D$20</c:f>
              <c:numCache>
                <c:formatCode>#,##0</c:formatCode>
                <c:ptCount val="19"/>
                <c:pt idx="0">
                  <c:v>542</c:v>
                </c:pt>
                <c:pt idx="1">
                  <c:v>309</c:v>
                </c:pt>
                <c:pt idx="2">
                  <c:v>253</c:v>
                </c:pt>
                <c:pt idx="3">
                  <c:v>690</c:v>
                </c:pt>
                <c:pt idx="4">
                  <c:v>690</c:v>
                </c:pt>
                <c:pt idx="5">
                  <c:v>328</c:v>
                </c:pt>
                <c:pt idx="6">
                  <c:v>325</c:v>
                </c:pt>
                <c:pt idx="7">
                  <c:v>265</c:v>
                </c:pt>
                <c:pt idx="8">
                  <c:v>1100</c:v>
                </c:pt>
                <c:pt idx="9">
                  <c:v>420</c:v>
                </c:pt>
                <c:pt idx="10">
                  <c:v>436</c:v>
                </c:pt>
                <c:pt idx="11">
                  <c:v>310</c:v>
                </c:pt>
                <c:pt idx="12">
                  <c:v>639</c:v>
                </c:pt>
                <c:pt idx="13">
                  <c:v>292</c:v>
                </c:pt>
                <c:pt idx="14">
                  <c:v>960</c:v>
                </c:pt>
                <c:pt idx="15">
                  <c:v>604</c:v>
                </c:pt>
                <c:pt idx="16">
                  <c:v>348</c:v>
                </c:pt>
                <c:pt idx="17">
                  <c:v>500</c:v>
                </c:pt>
                <c:pt idx="18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8C-4598-A47D-C984671A064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'Clima Arpa'!$A$2:$A$20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'Clima Arpa'!$E$2:$E$20</c:f>
              <c:numCache>
                <c:formatCode>#,##0</c:formatCode>
                <c:ptCount val="19"/>
                <c:pt idx="0">
                  <c:v>2830</c:v>
                </c:pt>
                <c:pt idx="1">
                  <c:v>2720</c:v>
                </c:pt>
                <c:pt idx="2">
                  <c:v>2270</c:v>
                </c:pt>
                <c:pt idx="3">
                  <c:v>3171</c:v>
                </c:pt>
                <c:pt idx="4">
                  <c:v>3171</c:v>
                </c:pt>
                <c:pt idx="5">
                  <c:v>1161</c:v>
                </c:pt>
                <c:pt idx="6">
                  <c:v>423</c:v>
                </c:pt>
                <c:pt idx="7">
                  <c:v>462</c:v>
                </c:pt>
                <c:pt idx="8">
                  <c:v>3841</c:v>
                </c:pt>
                <c:pt idx="9">
                  <c:v>1369</c:v>
                </c:pt>
                <c:pt idx="10">
                  <c:v>1000</c:v>
                </c:pt>
                <c:pt idx="11">
                  <c:v>353</c:v>
                </c:pt>
                <c:pt idx="12">
                  <c:v>2216</c:v>
                </c:pt>
                <c:pt idx="13">
                  <c:v>1376</c:v>
                </c:pt>
                <c:pt idx="14">
                  <c:v>3060</c:v>
                </c:pt>
                <c:pt idx="15">
                  <c:v>976</c:v>
                </c:pt>
                <c:pt idx="16">
                  <c:v>880</c:v>
                </c:pt>
                <c:pt idx="17">
                  <c:v>2269</c:v>
                </c:pt>
                <c:pt idx="18">
                  <c:v>2868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8C-4598-A47D-C984671A0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99237056"/>
        <c:axId val="599237776"/>
      </c:barChart>
      <c:catAx>
        <c:axId val="599237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9237776"/>
        <c:crosses val="autoZero"/>
        <c:auto val="1"/>
        <c:lblAlgn val="ctr"/>
        <c:lblOffset val="100"/>
        <c:noMultiLvlLbl val="0"/>
      </c:catAx>
      <c:valAx>
        <c:axId val="5992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9237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'Clima Arpa'!$A$2:$A$20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'Clima Arpa'!$G$2:$G$20</c:f>
              <c:numCache>
                <c:formatCode>#,##0.0</c:formatCode>
                <c:ptCount val="19"/>
                <c:pt idx="0">
                  <c:v>6.81</c:v>
                </c:pt>
                <c:pt idx="1">
                  <c:v>9.3000000000000007</c:v>
                </c:pt>
                <c:pt idx="2">
                  <c:v>9.5399999999999991</c:v>
                </c:pt>
                <c:pt idx="3">
                  <c:v>8.7899999999999991</c:v>
                </c:pt>
                <c:pt idx="4">
                  <c:v>7.46</c:v>
                </c:pt>
                <c:pt idx="5">
                  <c:v>8.7200000000000006</c:v>
                </c:pt>
                <c:pt idx="6">
                  <c:v>8.8699999999999992</c:v>
                </c:pt>
                <c:pt idx="7">
                  <c:v>9.17</c:v>
                </c:pt>
                <c:pt idx="8">
                  <c:v>4.3099999999999996</c:v>
                </c:pt>
                <c:pt idx="9">
                  <c:v>8.5500000000000007</c:v>
                </c:pt>
                <c:pt idx="10">
                  <c:v>8.42</c:v>
                </c:pt>
                <c:pt idx="11">
                  <c:v>8.7899999999999991</c:v>
                </c:pt>
                <c:pt idx="12">
                  <c:v>5.8</c:v>
                </c:pt>
                <c:pt idx="13">
                  <c:v>8.6300000000000008</c:v>
                </c:pt>
                <c:pt idx="14">
                  <c:v>3.01</c:v>
                </c:pt>
                <c:pt idx="15">
                  <c:v>6.64</c:v>
                </c:pt>
                <c:pt idx="16">
                  <c:v>8.61</c:v>
                </c:pt>
                <c:pt idx="17">
                  <c:v>8.4</c:v>
                </c:pt>
                <c:pt idx="18">
                  <c:v>7.98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B0-495A-8CED-6BCB160BC6C1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'Clima Arpa'!$A$2:$A$20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'Clima Arpa'!$F$2:$F$20</c:f>
              <c:numCache>
                <c:formatCode>#,##0.0</c:formatCode>
                <c:ptCount val="19"/>
                <c:pt idx="0">
                  <c:v>15.58</c:v>
                </c:pt>
                <c:pt idx="1">
                  <c:v>17.149999999999999</c:v>
                </c:pt>
                <c:pt idx="2">
                  <c:v>17.02</c:v>
                </c:pt>
                <c:pt idx="3">
                  <c:v>16.79</c:v>
                </c:pt>
                <c:pt idx="4">
                  <c:v>15</c:v>
                </c:pt>
                <c:pt idx="5">
                  <c:v>16.98</c:v>
                </c:pt>
                <c:pt idx="6">
                  <c:v>17.12</c:v>
                </c:pt>
                <c:pt idx="7">
                  <c:v>17.34</c:v>
                </c:pt>
                <c:pt idx="8">
                  <c:v>10.75</c:v>
                </c:pt>
                <c:pt idx="9">
                  <c:v>16.3</c:v>
                </c:pt>
                <c:pt idx="10">
                  <c:v>16.100000000000001</c:v>
                </c:pt>
                <c:pt idx="11">
                  <c:v>17.329999999999998</c:v>
                </c:pt>
                <c:pt idx="12">
                  <c:v>14.88</c:v>
                </c:pt>
                <c:pt idx="13">
                  <c:v>17.260000000000002</c:v>
                </c:pt>
                <c:pt idx="14">
                  <c:v>10.93</c:v>
                </c:pt>
                <c:pt idx="15">
                  <c:v>13.46</c:v>
                </c:pt>
                <c:pt idx="16">
                  <c:v>17.100000000000001</c:v>
                </c:pt>
                <c:pt idx="17">
                  <c:v>16</c:v>
                </c:pt>
                <c:pt idx="18">
                  <c:v>15.33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B0-495A-8CED-6BCB160BC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99237056"/>
        <c:axId val="599237776"/>
      </c:barChart>
      <c:catAx>
        <c:axId val="599237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9237776"/>
        <c:crosses val="autoZero"/>
        <c:auto val="1"/>
        <c:lblAlgn val="ctr"/>
        <c:lblOffset val="100"/>
        <c:noMultiLvlLbl val="0"/>
      </c:catAx>
      <c:valAx>
        <c:axId val="5992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9237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'Clima Arpa'!$A$2:$A$20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'Clima Arpa'!$P$2:$P$20</c:f>
              <c:numCache>
                <c:formatCode>#,##0.0</c:formatCode>
                <c:ptCount val="19"/>
                <c:pt idx="0">
                  <c:v>53.17</c:v>
                </c:pt>
                <c:pt idx="1">
                  <c:v>53.23</c:v>
                </c:pt>
                <c:pt idx="2">
                  <c:v>54</c:v>
                </c:pt>
                <c:pt idx="3">
                  <c:v>54.5</c:v>
                </c:pt>
                <c:pt idx="4">
                  <c:v>54.03</c:v>
                </c:pt>
                <c:pt idx="5">
                  <c:v>53.4</c:v>
                </c:pt>
                <c:pt idx="6">
                  <c:v>53.23</c:v>
                </c:pt>
                <c:pt idx="7">
                  <c:v>51.9</c:v>
                </c:pt>
                <c:pt idx="8">
                  <c:v>56.8</c:v>
                </c:pt>
                <c:pt idx="9">
                  <c:v>53.17</c:v>
                </c:pt>
                <c:pt idx="10">
                  <c:v>54.63</c:v>
                </c:pt>
                <c:pt idx="11">
                  <c:v>52.43</c:v>
                </c:pt>
                <c:pt idx="12">
                  <c:v>48.43</c:v>
                </c:pt>
                <c:pt idx="13">
                  <c:v>51.4</c:v>
                </c:pt>
                <c:pt idx="14">
                  <c:v>48.03</c:v>
                </c:pt>
                <c:pt idx="15">
                  <c:v>54.63</c:v>
                </c:pt>
                <c:pt idx="16">
                  <c:v>53.4</c:v>
                </c:pt>
                <c:pt idx="17">
                  <c:v>53.17</c:v>
                </c:pt>
                <c:pt idx="18">
                  <c:v>55.1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9D-4568-A5C1-4E7A93F09A1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'Clima Arpa'!$A$2:$A$20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'Clima Arpa'!$O$2:$O$20</c:f>
              <c:numCache>
                <c:formatCode>#,##0.0</c:formatCode>
                <c:ptCount val="19"/>
                <c:pt idx="0">
                  <c:v>110.17</c:v>
                </c:pt>
                <c:pt idx="1">
                  <c:v>104.87</c:v>
                </c:pt>
                <c:pt idx="2">
                  <c:v>106.7</c:v>
                </c:pt>
                <c:pt idx="3">
                  <c:v>107.7</c:v>
                </c:pt>
                <c:pt idx="4">
                  <c:v>122.23</c:v>
                </c:pt>
                <c:pt idx="5">
                  <c:v>106.3</c:v>
                </c:pt>
                <c:pt idx="6">
                  <c:v>104.87</c:v>
                </c:pt>
                <c:pt idx="7">
                  <c:v>102.23</c:v>
                </c:pt>
                <c:pt idx="8">
                  <c:v>125.47</c:v>
                </c:pt>
                <c:pt idx="9">
                  <c:v>110.17</c:v>
                </c:pt>
                <c:pt idx="10">
                  <c:v>114.4</c:v>
                </c:pt>
                <c:pt idx="11">
                  <c:v>103.36</c:v>
                </c:pt>
                <c:pt idx="12">
                  <c:v>108</c:v>
                </c:pt>
                <c:pt idx="13">
                  <c:v>102.27</c:v>
                </c:pt>
                <c:pt idx="14">
                  <c:v>111.57</c:v>
                </c:pt>
                <c:pt idx="15">
                  <c:v>114.4</c:v>
                </c:pt>
                <c:pt idx="16">
                  <c:v>106.3</c:v>
                </c:pt>
                <c:pt idx="17">
                  <c:v>110.17</c:v>
                </c:pt>
                <c:pt idx="18">
                  <c:v>119.57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9D-4568-A5C1-4E7A93F09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99237056"/>
        <c:axId val="599237776"/>
      </c:barChart>
      <c:catAx>
        <c:axId val="599237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9237776"/>
        <c:crosses val="autoZero"/>
        <c:auto val="1"/>
        <c:lblAlgn val="ctr"/>
        <c:lblOffset val="100"/>
        <c:noMultiLvlLbl val="0"/>
      </c:catAx>
      <c:valAx>
        <c:axId val="5992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9237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'Clima Arpa'!$A$2:$A$20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xVal>
          <c:yVal>
            <c:numRef>
              <c:f>'Clima Arpa'!$S$2:$S$20</c:f>
              <c:numCache>
                <c:formatCode>#,##0.00</c:formatCode>
                <c:ptCount val="19"/>
                <c:pt idx="0">
                  <c:v>1138.42</c:v>
                </c:pt>
                <c:pt idx="1">
                  <c:v>1109.0999999999999</c:v>
                </c:pt>
                <c:pt idx="2">
                  <c:v>1109.0999999999999</c:v>
                </c:pt>
                <c:pt idx="3">
                  <c:v>1126.05</c:v>
                </c:pt>
                <c:pt idx="4">
                  <c:v>1126.9100000000001</c:v>
                </c:pt>
                <c:pt idx="5">
                  <c:v>1111.53</c:v>
                </c:pt>
                <c:pt idx="6">
                  <c:v>1111.53</c:v>
                </c:pt>
                <c:pt idx="7">
                  <c:v>1043.02</c:v>
                </c:pt>
                <c:pt idx="8">
                  <c:v>1034.83</c:v>
                </c:pt>
                <c:pt idx="9">
                  <c:v>1156.0899999999999</c:v>
                </c:pt>
                <c:pt idx="10">
                  <c:v>1156.0899999999999</c:v>
                </c:pt>
                <c:pt idx="11">
                  <c:v>1081.3699999999999</c:v>
                </c:pt>
                <c:pt idx="12">
                  <c:v>1008.75</c:v>
                </c:pt>
                <c:pt idx="13">
                  <c:v>1081.3699999999999</c:v>
                </c:pt>
                <c:pt idx="14">
                  <c:v>971.61</c:v>
                </c:pt>
                <c:pt idx="15">
                  <c:v>1161.25</c:v>
                </c:pt>
                <c:pt idx="16">
                  <c:v>1126.92</c:v>
                </c:pt>
                <c:pt idx="17">
                  <c:v>1161.25</c:v>
                </c:pt>
                <c:pt idx="18">
                  <c:v>1126.05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39-4F62-8078-6BA2E2A06A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641360"/>
        <c:axId val="667640280"/>
      </c:scatterChart>
      <c:valAx>
        <c:axId val="667641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67640280"/>
        <c:crosses val="autoZero"/>
        <c:crossBetween val="midCat"/>
      </c:valAx>
      <c:valAx>
        <c:axId val="66764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67641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'Clima Arpa'!$A$2:$A$20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'Clima Arpa'!$Q$2:$Q$20</c:f>
              <c:numCache>
                <c:formatCode>#,##0.0</c:formatCode>
                <c:ptCount val="19"/>
                <c:pt idx="0">
                  <c:v>32.6</c:v>
                </c:pt>
                <c:pt idx="1">
                  <c:v>0</c:v>
                </c:pt>
                <c:pt idx="2">
                  <c:v>32.299999999999997</c:v>
                </c:pt>
                <c:pt idx="3">
                  <c:v>32.799999999999997</c:v>
                </c:pt>
                <c:pt idx="4">
                  <c:v>30.07</c:v>
                </c:pt>
                <c:pt idx="5">
                  <c:v>29.2</c:v>
                </c:pt>
                <c:pt idx="6">
                  <c:v>32.43</c:v>
                </c:pt>
                <c:pt idx="7">
                  <c:v>33.5</c:v>
                </c:pt>
                <c:pt idx="8">
                  <c:v>27.93</c:v>
                </c:pt>
                <c:pt idx="9">
                  <c:v>34.03</c:v>
                </c:pt>
                <c:pt idx="10">
                  <c:v>32.799999999999997</c:v>
                </c:pt>
                <c:pt idx="11">
                  <c:v>33.200000000000003</c:v>
                </c:pt>
                <c:pt idx="12">
                  <c:v>31.1</c:v>
                </c:pt>
                <c:pt idx="13">
                  <c:v>32.57</c:v>
                </c:pt>
                <c:pt idx="14">
                  <c:v>29.5</c:v>
                </c:pt>
                <c:pt idx="15">
                  <c:v>31.27</c:v>
                </c:pt>
                <c:pt idx="16">
                  <c:v>34.03</c:v>
                </c:pt>
                <c:pt idx="17">
                  <c:v>32.6</c:v>
                </c:pt>
                <c:pt idx="18">
                  <c:v>30.7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DF-4DFA-9314-5528ED32D9F1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'Clima Arpa'!$A$2:$A$20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'Clima Arpa'!$R$2:$R$20</c:f>
              <c:numCache>
                <c:formatCode>#,##0.0</c:formatCode>
                <c:ptCount val="19"/>
                <c:pt idx="0">
                  <c:v>42.63</c:v>
                </c:pt>
                <c:pt idx="1">
                  <c:v>46.27</c:v>
                </c:pt>
                <c:pt idx="2">
                  <c:v>54</c:v>
                </c:pt>
                <c:pt idx="3">
                  <c:v>48.53</c:v>
                </c:pt>
                <c:pt idx="4">
                  <c:v>146.37</c:v>
                </c:pt>
                <c:pt idx="5">
                  <c:v>43.1</c:v>
                </c:pt>
                <c:pt idx="6">
                  <c:v>46.27</c:v>
                </c:pt>
                <c:pt idx="7">
                  <c:v>42.07</c:v>
                </c:pt>
                <c:pt idx="8">
                  <c:v>129.57</c:v>
                </c:pt>
                <c:pt idx="9">
                  <c:v>43.1</c:v>
                </c:pt>
                <c:pt idx="10">
                  <c:v>48.53</c:v>
                </c:pt>
                <c:pt idx="11">
                  <c:v>42.27</c:v>
                </c:pt>
                <c:pt idx="12">
                  <c:v>113.43</c:v>
                </c:pt>
                <c:pt idx="13">
                  <c:v>41.73</c:v>
                </c:pt>
                <c:pt idx="14">
                  <c:v>141.53</c:v>
                </c:pt>
                <c:pt idx="15">
                  <c:v>49.17</c:v>
                </c:pt>
                <c:pt idx="16">
                  <c:v>42.27</c:v>
                </c:pt>
                <c:pt idx="17">
                  <c:v>42.63</c:v>
                </c:pt>
                <c:pt idx="18">
                  <c:v>81.400000000000006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DF-4DFA-9314-5528ED32D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99237056"/>
        <c:axId val="599237776"/>
      </c:barChart>
      <c:catAx>
        <c:axId val="599237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9237776"/>
        <c:crosses val="autoZero"/>
        <c:auto val="1"/>
        <c:lblAlgn val="ctr"/>
        <c:lblOffset val="100"/>
        <c:noMultiLvlLbl val="0"/>
      </c:catAx>
      <c:valAx>
        <c:axId val="5992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9237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'Clima Arpa'!$H$2:$H$20</c:f>
              <c:numCache>
                <c:formatCode>#,##0.0</c:formatCode>
                <c:ptCount val="19"/>
                <c:pt idx="0">
                  <c:v>6.45</c:v>
                </c:pt>
                <c:pt idx="1">
                  <c:v>8.11</c:v>
                </c:pt>
                <c:pt idx="2">
                  <c:v>8.07</c:v>
                </c:pt>
                <c:pt idx="3">
                  <c:v>7.88</c:v>
                </c:pt>
                <c:pt idx="4">
                  <c:v>6.76</c:v>
                </c:pt>
                <c:pt idx="5">
                  <c:v>7.92</c:v>
                </c:pt>
                <c:pt idx="6">
                  <c:v>7.96</c:v>
                </c:pt>
                <c:pt idx="7">
                  <c:v>8</c:v>
                </c:pt>
                <c:pt idx="8">
                  <c:v>3.79</c:v>
                </c:pt>
                <c:pt idx="9">
                  <c:v>7.64</c:v>
                </c:pt>
                <c:pt idx="10">
                  <c:v>7.51</c:v>
                </c:pt>
                <c:pt idx="11">
                  <c:v>8.0299999999999994</c:v>
                </c:pt>
                <c:pt idx="12">
                  <c:v>6.86</c:v>
                </c:pt>
                <c:pt idx="13">
                  <c:v>7.96</c:v>
                </c:pt>
                <c:pt idx="14">
                  <c:v>3.63</c:v>
                </c:pt>
                <c:pt idx="15">
                  <c:v>5.75</c:v>
                </c:pt>
                <c:pt idx="16">
                  <c:v>7.98</c:v>
                </c:pt>
                <c:pt idx="17">
                  <c:v>7.51</c:v>
                </c:pt>
                <c:pt idx="18">
                  <c:v>7.11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63-4788-87C9-F0AE4DE6A068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'Clima Arpa'!$I$2:$I$20</c:f>
              <c:numCache>
                <c:formatCode>#,##0.0</c:formatCode>
                <c:ptCount val="19"/>
                <c:pt idx="0">
                  <c:v>-0.62</c:v>
                </c:pt>
                <c:pt idx="1">
                  <c:v>1.21</c:v>
                </c:pt>
                <c:pt idx="2">
                  <c:v>1.48</c:v>
                </c:pt>
                <c:pt idx="3">
                  <c:v>0.78</c:v>
                </c:pt>
                <c:pt idx="4">
                  <c:v>-0.01</c:v>
                </c:pt>
                <c:pt idx="5">
                  <c:v>0.61</c:v>
                </c:pt>
                <c:pt idx="6">
                  <c:v>0.72</c:v>
                </c:pt>
                <c:pt idx="7">
                  <c:v>0.91</c:v>
                </c:pt>
                <c:pt idx="8">
                  <c:v>-2.4900000000000002</c:v>
                </c:pt>
                <c:pt idx="9">
                  <c:v>0.74</c:v>
                </c:pt>
                <c:pt idx="10">
                  <c:v>0.64</c:v>
                </c:pt>
                <c:pt idx="11">
                  <c:v>0.6</c:v>
                </c:pt>
                <c:pt idx="12">
                  <c:v>-1.51</c:v>
                </c:pt>
                <c:pt idx="13">
                  <c:v>0.47</c:v>
                </c:pt>
                <c:pt idx="14">
                  <c:v>-3.84</c:v>
                </c:pt>
                <c:pt idx="15">
                  <c:v>-0.62</c:v>
                </c:pt>
                <c:pt idx="16">
                  <c:v>0.53</c:v>
                </c:pt>
                <c:pt idx="17">
                  <c:v>0.7</c:v>
                </c:pt>
                <c:pt idx="18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63-4788-87C9-F0AE4DE6A068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'Clima Arpa'!$J$2:$J$20</c:f>
              <c:numCache>
                <c:formatCode>#,##0.0</c:formatCode>
                <c:ptCount val="19"/>
                <c:pt idx="0">
                  <c:v>23.44</c:v>
                </c:pt>
                <c:pt idx="1">
                  <c:v>26.72</c:v>
                </c:pt>
                <c:pt idx="2">
                  <c:v>26.57</c:v>
                </c:pt>
                <c:pt idx="3">
                  <c:v>26.22</c:v>
                </c:pt>
                <c:pt idx="4">
                  <c:v>23.93</c:v>
                </c:pt>
                <c:pt idx="5">
                  <c:v>26.51</c:v>
                </c:pt>
                <c:pt idx="6">
                  <c:v>26.71</c:v>
                </c:pt>
                <c:pt idx="7">
                  <c:v>27.08</c:v>
                </c:pt>
                <c:pt idx="8">
                  <c:v>18.78</c:v>
                </c:pt>
                <c:pt idx="9">
                  <c:v>25.53</c:v>
                </c:pt>
                <c:pt idx="10">
                  <c:v>25.29</c:v>
                </c:pt>
                <c:pt idx="11">
                  <c:v>27.02</c:v>
                </c:pt>
                <c:pt idx="12">
                  <c:v>23.71</c:v>
                </c:pt>
                <c:pt idx="13">
                  <c:v>26.95</c:v>
                </c:pt>
                <c:pt idx="14">
                  <c:v>19.239999999999998</c:v>
                </c:pt>
                <c:pt idx="15">
                  <c:v>22.02</c:v>
                </c:pt>
                <c:pt idx="16">
                  <c:v>26.67</c:v>
                </c:pt>
                <c:pt idx="17">
                  <c:v>25.12</c:v>
                </c:pt>
                <c:pt idx="18">
                  <c:v>24.26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963-4788-87C9-F0AE4DE6A068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'Clima Arpa'!$K$2:$K$20</c:f>
              <c:numCache>
                <c:formatCode>#,##0.0</c:formatCode>
                <c:ptCount val="19"/>
                <c:pt idx="0">
                  <c:v>14.71</c:v>
                </c:pt>
                <c:pt idx="1">
                  <c:v>17.68</c:v>
                </c:pt>
                <c:pt idx="2">
                  <c:v>17.93</c:v>
                </c:pt>
                <c:pt idx="3">
                  <c:v>17.09</c:v>
                </c:pt>
                <c:pt idx="4">
                  <c:v>15.42</c:v>
                </c:pt>
                <c:pt idx="5">
                  <c:v>17.059999999999999</c:v>
                </c:pt>
                <c:pt idx="6">
                  <c:v>17.27</c:v>
                </c:pt>
                <c:pt idx="7">
                  <c:v>17.649999999999999</c:v>
                </c:pt>
                <c:pt idx="8">
                  <c:v>11.91</c:v>
                </c:pt>
                <c:pt idx="9">
                  <c:v>16.71</c:v>
                </c:pt>
                <c:pt idx="10">
                  <c:v>16.559999999999999</c:v>
                </c:pt>
                <c:pt idx="11">
                  <c:v>17.18</c:v>
                </c:pt>
                <c:pt idx="12">
                  <c:v>13.46</c:v>
                </c:pt>
                <c:pt idx="13">
                  <c:v>16.98</c:v>
                </c:pt>
                <c:pt idx="14">
                  <c:v>10.45</c:v>
                </c:pt>
                <c:pt idx="15">
                  <c:v>14.45</c:v>
                </c:pt>
                <c:pt idx="16">
                  <c:v>16.91</c:v>
                </c:pt>
                <c:pt idx="17">
                  <c:v>16.489999999999998</c:v>
                </c:pt>
                <c:pt idx="18">
                  <c:v>15.94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963-4788-87C9-F0AE4DE6A0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8480672"/>
        <c:axId val="598481392"/>
      </c:lineChart>
      <c:catAx>
        <c:axId val="598480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8481392"/>
        <c:crosses val="autoZero"/>
        <c:auto val="1"/>
        <c:lblAlgn val="ctr"/>
        <c:lblOffset val="100"/>
        <c:noMultiLvlLbl val="0"/>
      </c:catAx>
      <c:valAx>
        <c:axId val="59848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98480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0</xdr:rowOff>
    </xdr:from>
    <xdr:ext cx="5715000" cy="3533775"/>
    <xdr:graphicFrame macro="">
      <xdr:nvGraphicFramePr>
        <xdr:cNvPr id="2" name="Chart 1" title="Gra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1125016</xdr:colOff>
      <xdr:row>21</xdr:row>
      <xdr:rowOff>345</xdr:rowOff>
    </xdr:from>
    <xdr:to>
      <xdr:col>10</xdr:col>
      <xdr:colOff>441327</xdr:colOff>
      <xdr:row>34</xdr:row>
      <xdr:rowOff>123274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8DCD2647-B2F4-A8F5-1864-7B02EE3CFE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287987</xdr:colOff>
      <xdr:row>20</xdr:row>
      <xdr:rowOff>190002</xdr:rowOff>
    </xdr:from>
    <xdr:to>
      <xdr:col>4</xdr:col>
      <xdr:colOff>884335</xdr:colOff>
      <xdr:row>34</xdr:row>
      <xdr:rowOff>150246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F875DFC5-A3FD-D5CD-CD8D-B6C8722395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603068</xdr:colOff>
      <xdr:row>25</xdr:row>
      <xdr:rowOff>8709</xdr:rowOff>
    </xdr:from>
    <xdr:to>
      <xdr:col>5</xdr:col>
      <xdr:colOff>37011</xdr:colOff>
      <xdr:row>41</xdr:row>
      <xdr:rowOff>139337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235DCDA-62C7-852C-0B32-3F173D9A20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25</xdr:row>
      <xdr:rowOff>0</xdr:rowOff>
    </xdr:from>
    <xdr:to>
      <xdr:col>9</xdr:col>
      <xdr:colOff>1041070</xdr:colOff>
      <xdr:row>41</xdr:row>
      <xdr:rowOff>130628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A1031612-062A-44E1-A8DB-F839657B48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13854</xdr:colOff>
      <xdr:row>25</xdr:row>
      <xdr:rowOff>0</xdr:rowOff>
    </xdr:from>
    <xdr:to>
      <xdr:col>17</xdr:col>
      <xdr:colOff>33763</xdr:colOff>
      <xdr:row>41</xdr:row>
      <xdr:rowOff>130628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857DF82A-620B-4445-8194-DD3BF0DD7F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269421</xdr:colOff>
      <xdr:row>45</xdr:row>
      <xdr:rowOff>149678</xdr:rowOff>
    </xdr:from>
    <xdr:to>
      <xdr:col>5</xdr:col>
      <xdr:colOff>345621</xdr:colOff>
      <xdr:row>62</xdr:row>
      <xdr:rowOff>108857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D0B006CF-DDD9-3F98-0C3A-CCC23138DB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46</xdr:row>
      <xdr:rowOff>0</xdr:rowOff>
    </xdr:from>
    <xdr:to>
      <xdr:col>9</xdr:col>
      <xdr:colOff>1041070</xdr:colOff>
      <xdr:row>62</xdr:row>
      <xdr:rowOff>130628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63BCC3BA-1CA2-4F30-8003-90983B9F4D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13853</xdr:colOff>
      <xdr:row>46</xdr:row>
      <xdr:rowOff>20782</xdr:rowOff>
    </xdr:from>
    <xdr:to>
      <xdr:col>15</xdr:col>
      <xdr:colOff>180108</xdr:colOff>
      <xdr:row>62</xdr:row>
      <xdr:rowOff>103909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D430302F-18B6-A761-C663-BF6B2E4774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83</xdr:row>
      <xdr:rowOff>13447</xdr:rowOff>
    </xdr:from>
    <xdr:to>
      <xdr:col>6</xdr:col>
      <xdr:colOff>681318</xdr:colOff>
      <xdr:row>99</xdr:row>
      <xdr:rowOff>31376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FB51F49-3192-0375-B969-58934E70AD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721659</xdr:colOff>
      <xdr:row>82</xdr:row>
      <xdr:rowOff>156882</xdr:rowOff>
    </xdr:from>
    <xdr:to>
      <xdr:col>12</xdr:col>
      <xdr:colOff>963706</xdr:colOff>
      <xdr:row>99</xdr:row>
      <xdr:rowOff>4482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270664E-AEC0-2027-F2A6-530CA55EAE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4483</xdr:colOff>
      <xdr:row>83</xdr:row>
      <xdr:rowOff>13445</xdr:rowOff>
    </xdr:from>
    <xdr:to>
      <xdr:col>21</xdr:col>
      <xdr:colOff>524436</xdr:colOff>
      <xdr:row>99</xdr:row>
      <xdr:rowOff>31374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19397CC5-F08A-8250-E3D6-BA2AB9C78D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13447</xdr:colOff>
      <xdr:row>100</xdr:row>
      <xdr:rowOff>22412</xdr:rowOff>
    </xdr:from>
    <xdr:to>
      <xdr:col>6</xdr:col>
      <xdr:colOff>694765</xdr:colOff>
      <xdr:row>116</xdr:row>
      <xdr:rowOff>40341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95951C9-3C1F-BC26-2D6E-FFB0D5BC1B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739588</xdr:colOff>
      <xdr:row>100</xdr:row>
      <xdr:rowOff>13447</xdr:rowOff>
    </xdr:from>
    <xdr:to>
      <xdr:col>12</xdr:col>
      <xdr:colOff>981635</xdr:colOff>
      <xdr:row>116</xdr:row>
      <xdr:rowOff>31376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100B8C4-80A2-4943-B68C-2A724D3D3A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578225</xdr:colOff>
      <xdr:row>13</xdr:row>
      <xdr:rowOff>22413</xdr:rowOff>
    </xdr:from>
    <xdr:to>
      <xdr:col>15</xdr:col>
      <xdr:colOff>121025</xdr:colOff>
      <xdr:row>29</xdr:row>
      <xdr:rowOff>40342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67ADEA1-A613-30F0-BBCB-06EC160A69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4483</xdr:colOff>
      <xdr:row>31</xdr:row>
      <xdr:rowOff>13447</xdr:rowOff>
    </xdr:from>
    <xdr:to>
      <xdr:col>15</xdr:col>
      <xdr:colOff>156883</xdr:colOff>
      <xdr:row>47</xdr:row>
      <xdr:rowOff>31377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8904029-C7E0-0A6E-2A24-A20892E458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605117</xdr:colOff>
      <xdr:row>49</xdr:row>
      <xdr:rowOff>13446</xdr:rowOff>
    </xdr:from>
    <xdr:to>
      <xdr:col>15</xdr:col>
      <xdr:colOff>147917</xdr:colOff>
      <xdr:row>65</xdr:row>
      <xdr:rowOff>31375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4AC0B5B3-8BB4-E63F-DE2B-1A125E6D40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" xr16:uid="{7E3635AC-FC20-4348-B0CA-CBBB1EE9D628}" autoFormatId="16" applyNumberFormats="0" applyBorderFormats="0" applyFontFormats="0" applyPatternFormats="0" applyAlignmentFormats="0" applyWidthHeightFormats="0">
  <queryTableRefresh nextId="8">
    <queryTableFields count="7">
      <queryTableField id="1" name="Scenario" tableColumnId="1"/>
      <queryTableField id="2" name="Anno" tableColumnId="2"/>
      <queryTableField id="3" name="Mese" tableColumnId="3"/>
      <queryTableField id="4" name="Temperatura secca media (°C)" tableColumnId="4"/>
      <queryTableField id="5" name="Temperatura di rugiada media (°C)" tableColumnId="5"/>
      <queryTableField id="6" name="Umidità relativa media (%)" tableColumnId="6"/>
      <queryTableField id="7" name="Pressione media (Pa)" tableColumnId="7"/>
    </queryTableFields>
  </queryTableRefresh>
</queryTable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_1" displayName="Tabella_1" ref="A1:F20" headerRowDxfId="26">
  <tableColumns count="6">
    <tableColumn id="1" xr3:uid="{00000000-0010-0000-0000-000001000000}" name="N"/>
    <tableColumn id="2" xr3:uid="{00000000-0010-0000-0000-000002000000}" name="Comune"/>
    <tableColumn id="3" xr3:uid="{00000000-0010-0000-0000-000003000000}" name="Popolazione Residente (2023)"/>
    <tableColumn id="4" xr3:uid="{00000000-0010-0000-0000-000004000000}" name="Componenti per Famiglia (2023)"/>
    <tableColumn id="5" xr3:uid="{00000000-0010-0000-0000-000005000000}" name="Saldo Migratorio (2023 con anno precedente)"/>
    <tableColumn id="6" xr3:uid="{00000000-0010-0000-0000-000006000000}" name="Età Media (2024)"/>
  </tableColumns>
  <tableStyleInfo name="Abitanti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_2" displayName="Tabella_2" ref="A1:M20" headerRowDxfId="25">
  <tableColumns count="13">
    <tableColumn id="1" xr3:uid="{00000000-0010-0000-0100-000001000000}" name="N"/>
    <tableColumn id="2" xr3:uid="{00000000-0010-0000-0100-000002000000}" name="Comune"/>
    <tableColumn id="3" xr3:uid="{00000000-0010-0000-0100-000003000000}" name="N. edifici Cl. Energetica A4"/>
    <tableColumn id="4" xr3:uid="{00000000-0010-0000-0100-000004000000}" name="N. edifici Cl. Energetica A3"/>
    <tableColumn id="5" xr3:uid="{00000000-0010-0000-0100-000005000000}" name="N. edifici Cl. Energetica A2"/>
    <tableColumn id="6" xr3:uid="{00000000-0010-0000-0100-000006000000}" name="N. edifici Cl. Energetica A1"/>
    <tableColumn id="7" xr3:uid="{00000000-0010-0000-0100-000007000000}" name="N. edifici Cl. Energetica B"/>
    <tableColumn id="8" xr3:uid="{00000000-0010-0000-0100-000008000000}" name="N. edifici Cl. Energetica C"/>
    <tableColumn id="9" xr3:uid="{00000000-0010-0000-0100-000009000000}" name="N. edifici Cl. Energetica D"/>
    <tableColumn id="10" xr3:uid="{00000000-0010-0000-0100-00000A000000}" name="N. edifici Cl. Energetica E"/>
    <tableColumn id="11" xr3:uid="{00000000-0010-0000-0100-00000B000000}" name="N. edifici Cl. Energetica F"/>
    <tableColumn id="12" xr3:uid="{00000000-0010-0000-0100-00000C000000}" name="N. edifici Cl. Energetica G"/>
    <tableColumn id="13" xr3:uid="{00000000-0010-0000-0100-00000D000000}" name="TOT"/>
  </tableColumns>
  <tableStyleInfo name="Edificato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a_3" displayName="Tabella_3" ref="O1:Q20" headerRowDxfId="24">
  <tableColumns count="3">
    <tableColumn id="1" xr3:uid="{00000000-0010-0000-0200-000001000000}" name="Ed. Em0"/>
    <tableColumn id="2" xr3:uid="{00000000-0010-0000-0200-000002000000}" name="Ed. no Em0"/>
    <tableColumn id="3" xr3:uid="{00000000-0010-0000-0200-000003000000}" name="TOT"/>
  </tableColumns>
  <tableStyleInfo name="Edificato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31AAEAB-6476-4B61-9044-23292FD78E2F}" name="Tabella5" displayName="Tabella5" ref="A2:M62" totalsRowShown="0" headerRowDxfId="23" dataDxfId="22" tableBorderDxfId="21">
  <autoFilter ref="A2:M62" xr:uid="{231AAEAB-6476-4B61-9044-23292FD78E2F}"/>
  <tableColumns count="13">
    <tableColumn id="1" xr3:uid="{03128704-1858-42C1-904A-1A13ADAD5960}" name="ANNO" dataDxfId="20"/>
    <tableColumn id="2" xr3:uid="{12BB6EB8-5A56-4867-BBDF-9B5BC6FFB32F}" name="MESE" dataDxfId="19"/>
    <tableColumn id="3" xr3:uid="{ED9B29A6-48F2-4D82-A513-5E9E3B49ABF5}" name="T max" dataDxfId="18"/>
    <tableColumn id="4" xr3:uid="{AC0B44D5-DFF8-4014-BB94-DFA754EF7693}" name="T min" dataDxfId="17"/>
    <tableColumn id="5" xr3:uid="{3570F3D2-1D93-409C-8B2B-4A512144E965}" name="T med" dataDxfId="16"/>
    <tableColumn id="6" xr3:uid="{1605C9C2-4F59-462A-B50D-57F220B5E4D4}" name="Umidità max" dataDxfId="15"/>
    <tableColumn id="7" xr3:uid="{A2C0E004-23AC-477A-ABEC-B3BCCFDA4C91}" name="Umidità min" dataDxfId="14"/>
    <tableColumn id="8" xr3:uid="{2BBD5333-2640-47B2-8C28-71E3EE0D7C7B}" name="Umidità med" dataDxfId="13"/>
    <tableColumn id="9" xr3:uid="{A30EF233-DA4B-492E-B495-464244E5C042}" name="P max" dataDxfId="12"/>
    <tableColumn id="10" xr3:uid="{AA27C501-BF05-491F-82EB-C80905A631BF}" name="P min" dataDxfId="11"/>
    <tableColumn id="11" xr3:uid="{6BCD3344-108E-4F92-9223-3BD9D28E3274}" name="Velocità vento med" dataDxfId="10"/>
    <tableColumn id="12" xr3:uid="{CE5824B9-7FD9-44CE-A8F3-3ECC567E94AE}" name="Direzione Vento" dataDxfId="9"/>
    <tableColumn id="13" xr3:uid="{583B9966-607D-47AA-8A0C-69D0E007847C}" name="Accumulo Precipitazioni" dataDxfId="8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0F06736-59B0-4165-8DE6-E2071D4B2EFC}" name="TPM_hour_MERGED_MONTHLY" displayName="TPM_hour_MERGED_MONTHLY" ref="A2:G74" tableType="queryTable" totalsRowShown="0" headerRowDxfId="7">
  <autoFilter ref="A2:G74" xr:uid="{70F06736-59B0-4165-8DE6-E2071D4B2EFC}"/>
  <tableColumns count="7">
    <tableColumn id="1" xr3:uid="{C42AD534-D6B2-4ACF-950D-AAF5563E7E80}" uniqueName="1" name="Scenario" queryTableFieldId="1" dataDxfId="6"/>
    <tableColumn id="2" xr3:uid="{40CFC6BA-0555-44B7-91F4-ABB172D8F81B}" uniqueName="2" name="Anno" queryTableFieldId="2" dataDxfId="5"/>
    <tableColumn id="3" xr3:uid="{65E3E308-8914-4BAA-B84B-99FF03FE06A8}" uniqueName="3" name="Mese" queryTableFieldId="3" dataDxfId="4"/>
    <tableColumn id="4" xr3:uid="{57FD2B27-B9CB-4FD8-85FE-4D3D78F0C558}" uniqueName="4" name="Temperatura secca media (°C)" queryTableFieldId="4" dataDxfId="3"/>
    <tableColumn id="5" xr3:uid="{6F790403-6EC7-436C-BA03-7D1464347530}" uniqueName="5" name="Temperatura di rugiada media (°C)" queryTableFieldId="5" dataDxfId="2"/>
    <tableColumn id="6" xr3:uid="{40935AEC-29D3-465D-B527-4BBC81493F60}" uniqueName="6" name="Umidità relativa media mensile (%)" queryTableFieldId="6" dataDxfId="1"/>
    <tableColumn id="7" xr3:uid="{DD2C00FE-1454-4EE1-8A8E-C27510ECDA82}" uniqueName="7" name="Pressione media mensile (Pa)" queryTableFieldId="7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ebgis.arpa.piemonte.it/secure_apps/portale-sul-clima-in-piemonte/" TargetMode="External"/><Relationship Id="rId2" Type="http://schemas.openxmlformats.org/officeDocument/2006/relationships/hyperlink" Target="https://webgis.arpa.piemonte.it/secure_apps/portale-sul-clima-in-piemonte/" TargetMode="External"/><Relationship Id="rId1" Type="http://schemas.openxmlformats.org/officeDocument/2006/relationships/hyperlink" Target="https://webgis.arpa.piemonte.it/secure_apps/portale-sul-clima-in-piemonte/" TargetMode="Externa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1006"/>
  <sheetViews>
    <sheetView workbookViewId="0">
      <pane ySplit="1" topLeftCell="A2" activePane="bottomLeft" state="frozen"/>
      <selection pane="bottomLeft" sqref="A1:C20"/>
    </sheetView>
  </sheetViews>
  <sheetFormatPr defaultColWidth="12.6640625" defaultRowHeight="15.75" customHeight="1" x14ac:dyDescent="0.25"/>
  <cols>
    <col min="1" max="1" width="4.44140625" customWidth="1"/>
    <col min="2" max="2" width="20.21875" customWidth="1"/>
    <col min="3" max="3" width="21.6640625" customWidth="1"/>
    <col min="4" max="4" width="15.44140625" customWidth="1"/>
    <col min="5" max="5" width="16.44140625" customWidth="1"/>
  </cols>
  <sheetData>
    <row r="1" spans="1:6" ht="45.6" customHeight="1" x14ac:dyDescent="0.25">
      <c r="A1" s="27" t="s">
        <v>0</v>
      </c>
      <c r="B1" s="28" t="s">
        <v>1</v>
      </c>
      <c r="C1" s="35" t="s">
        <v>2</v>
      </c>
      <c r="D1" s="35" t="s">
        <v>3</v>
      </c>
      <c r="E1" s="35" t="s">
        <v>4</v>
      </c>
      <c r="F1" s="36" t="s">
        <v>5</v>
      </c>
    </row>
    <row r="2" spans="1:6" ht="13.2" x14ac:dyDescent="0.25">
      <c r="A2" s="1">
        <v>1</v>
      </c>
      <c r="B2" s="2" t="s">
        <v>6</v>
      </c>
      <c r="C2" s="3">
        <v>806</v>
      </c>
      <c r="D2" s="4">
        <v>1.93</v>
      </c>
      <c r="E2" s="4">
        <v>-3</v>
      </c>
      <c r="F2" s="5" t="s">
        <v>7</v>
      </c>
    </row>
    <row r="3" spans="1:6" ht="13.2" x14ac:dyDescent="0.25">
      <c r="A3" s="6">
        <v>2</v>
      </c>
      <c r="B3" s="7" t="s">
        <v>8</v>
      </c>
      <c r="C3" s="8">
        <v>5818</v>
      </c>
      <c r="D3" s="9">
        <v>2.21</v>
      </c>
      <c r="E3" s="9">
        <v>-14</v>
      </c>
      <c r="F3" s="10" t="s">
        <v>9</v>
      </c>
    </row>
    <row r="4" spans="1:6" ht="13.2" x14ac:dyDescent="0.25">
      <c r="A4" s="1">
        <v>3</v>
      </c>
      <c r="B4" s="2" t="s">
        <v>10</v>
      </c>
      <c r="C4" s="3">
        <v>7412</v>
      </c>
      <c r="D4" s="4">
        <v>2.3199999999999998</v>
      </c>
      <c r="E4" s="4">
        <v>14</v>
      </c>
      <c r="F4" s="5" t="s">
        <v>11</v>
      </c>
    </row>
    <row r="5" spans="1:6" ht="13.2" x14ac:dyDescent="0.25">
      <c r="A5" s="6">
        <v>4</v>
      </c>
      <c r="B5" s="7" t="s">
        <v>12</v>
      </c>
      <c r="C5" s="8">
        <v>3323</v>
      </c>
      <c r="D5" s="9">
        <v>2.15</v>
      </c>
      <c r="E5" s="9">
        <v>-45</v>
      </c>
      <c r="F5" s="10" t="s">
        <v>13</v>
      </c>
    </row>
    <row r="6" spans="1:6" ht="13.2" x14ac:dyDescent="0.25">
      <c r="A6" s="1">
        <v>5</v>
      </c>
      <c r="B6" s="2" t="s">
        <v>14</v>
      </c>
      <c r="C6" s="3">
        <v>535</v>
      </c>
      <c r="D6" s="4">
        <v>1.76</v>
      </c>
      <c r="E6" s="4">
        <v>1</v>
      </c>
      <c r="F6" s="5" t="s">
        <v>15</v>
      </c>
    </row>
    <row r="7" spans="1:6" ht="13.2" x14ac:dyDescent="0.25">
      <c r="A7" s="6">
        <v>6</v>
      </c>
      <c r="B7" s="7" t="s">
        <v>16</v>
      </c>
      <c r="C7" s="8">
        <v>4601</v>
      </c>
      <c r="D7" s="9">
        <v>2.1800000000000002</v>
      </c>
      <c r="E7" s="9">
        <v>-21</v>
      </c>
      <c r="F7" s="10" t="s">
        <v>17</v>
      </c>
    </row>
    <row r="8" spans="1:6" ht="13.2" x14ac:dyDescent="0.25">
      <c r="A8" s="1">
        <v>7</v>
      </c>
      <c r="B8" s="2" t="s">
        <v>18</v>
      </c>
      <c r="C8" s="3">
        <v>1328</v>
      </c>
      <c r="D8" s="4">
        <v>2.23</v>
      </c>
      <c r="E8" s="4">
        <v>-23</v>
      </c>
      <c r="F8" s="5" t="s">
        <v>19</v>
      </c>
    </row>
    <row r="9" spans="1:6" ht="13.2" x14ac:dyDescent="0.25">
      <c r="A9" s="6">
        <v>8</v>
      </c>
      <c r="B9" s="7" t="s">
        <v>20</v>
      </c>
      <c r="C9" s="8">
        <v>5419</v>
      </c>
      <c r="D9" s="9">
        <v>2.2200000000000002</v>
      </c>
      <c r="E9" s="9">
        <v>-2</v>
      </c>
      <c r="F9" s="10" t="s">
        <v>21</v>
      </c>
    </row>
    <row r="10" spans="1:6" ht="13.2" x14ac:dyDescent="0.25">
      <c r="A10" s="1">
        <v>9</v>
      </c>
      <c r="B10" s="2" t="s">
        <v>22</v>
      </c>
      <c r="C10" s="3">
        <v>148</v>
      </c>
      <c r="D10" s="4">
        <v>1.37</v>
      </c>
      <c r="E10" s="4">
        <v>-6</v>
      </c>
      <c r="F10" s="5" t="s">
        <v>23</v>
      </c>
    </row>
    <row r="11" spans="1:6" ht="13.2" x14ac:dyDescent="0.25">
      <c r="A11" s="6">
        <v>10</v>
      </c>
      <c r="B11" s="7" t="s">
        <v>24</v>
      </c>
      <c r="C11" s="8">
        <v>7111</v>
      </c>
      <c r="D11" s="9">
        <v>1.99</v>
      </c>
      <c r="E11" s="9">
        <v>-54</v>
      </c>
      <c r="F11" s="10" t="s">
        <v>25</v>
      </c>
    </row>
    <row r="12" spans="1:6" ht="13.2" x14ac:dyDescent="0.25">
      <c r="A12" s="1">
        <v>11</v>
      </c>
      <c r="B12" s="2" t="s">
        <v>26</v>
      </c>
      <c r="C12" s="3">
        <v>502</v>
      </c>
      <c r="D12" s="4">
        <v>2.08</v>
      </c>
      <c r="E12" s="4">
        <v>8</v>
      </c>
      <c r="F12" s="5" t="s">
        <v>27</v>
      </c>
    </row>
    <row r="13" spans="1:6" ht="13.2" x14ac:dyDescent="0.25">
      <c r="A13" s="6">
        <v>12</v>
      </c>
      <c r="B13" s="7" t="s">
        <v>28</v>
      </c>
      <c r="C13" s="8">
        <v>1154</v>
      </c>
      <c r="D13" s="9">
        <v>2.2599999999999998</v>
      </c>
      <c r="E13" s="9">
        <v>4</v>
      </c>
      <c r="F13" s="10" t="s">
        <v>11</v>
      </c>
    </row>
    <row r="14" spans="1:6" ht="13.2" x14ac:dyDescent="0.25">
      <c r="A14" s="1">
        <v>13</v>
      </c>
      <c r="B14" s="2" t="s">
        <v>29</v>
      </c>
      <c r="C14" s="3">
        <v>557</v>
      </c>
      <c r="D14" s="4">
        <v>1.68</v>
      </c>
      <c r="E14" s="4">
        <v>-14</v>
      </c>
      <c r="F14" s="5" t="s">
        <v>30</v>
      </c>
    </row>
    <row r="15" spans="1:6" ht="13.2" x14ac:dyDescent="0.25">
      <c r="A15" s="6">
        <v>14</v>
      </c>
      <c r="B15" s="7" t="s">
        <v>31</v>
      </c>
      <c r="C15" s="8">
        <v>35431</v>
      </c>
      <c r="D15" s="9">
        <v>1.95</v>
      </c>
      <c r="E15" s="9">
        <v>14</v>
      </c>
      <c r="F15" s="10" t="s">
        <v>32</v>
      </c>
    </row>
    <row r="16" spans="1:6" ht="13.2" x14ac:dyDescent="0.25">
      <c r="A16" s="1">
        <v>15</v>
      </c>
      <c r="B16" s="2" t="s">
        <v>33</v>
      </c>
      <c r="C16" s="3">
        <v>257</v>
      </c>
      <c r="D16" s="4">
        <v>1.82</v>
      </c>
      <c r="E16" s="4">
        <v>2</v>
      </c>
      <c r="F16" s="5" t="s">
        <v>34</v>
      </c>
    </row>
    <row r="17" spans="1:6" ht="13.2" x14ac:dyDescent="0.25">
      <c r="A17" s="6">
        <v>16</v>
      </c>
      <c r="B17" s="7" t="s">
        <v>35</v>
      </c>
      <c r="C17" s="8">
        <v>217</v>
      </c>
      <c r="D17" s="9">
        <v>1.9</v>
      </c>
      <c r="E17" s="9">
        <v>-8</v>
      </c>
      <c r="F17" s="10" t="s">
        <v>36</v>
      </c>
    </row>
    <row r="18" spans="1:6" ht="13.2" x14ac:dyDescent="0.25">
      <c r="A18" s="1">
        <v>17</v>
      </c>
      <c r="B18" s="2" t="s">
        <v>37</v>
      </c>
      <c r="C18" s="3">
        <v>3652</v>
      </c>
      <c r="D18" s="4">
        <v>2.1800000000000002</v>
      </c>
      <c r="E18" s="4">
        <v>11</v>
      </c>
      <c r="F18" s="5" t="s">
        <v>32</v>
      </c>
    </row>
    <row r="19" spans="1:6" ht="13.2" x14ac:dyDescent="0.25">
      <c r="A19" s="6">
        <v>18</v>
      </c>
      <c r="B19" s="7" t="s">
        <v>38</v>
      </c>
      <c r="C19" s="8">
        <v>4628</v>
      </c>
      <c r="D19" s="9">
        <v>1.84</v>
      </c>
      <c r="E19" s="9">
        <v>54</v>
      </c>
      <c r="F19" s="10" t="s">
        <v>39</v>
      </c>
    </row>
    <row r="20" spans="1:6" ht="13.2" x14ac:dyDescent="0.25">
      <c r="A20" s="11">
        <v>19</v>
      </c>
      <c r="B20" s="12" t="s">
        <v>40</v>
      </c>
      <c r="C20" s="13">
        <v>1057</v>
      </c>
      <c r="D20" s="14">
        <v>1.93</v>
      </c>
      <c r="E20" s="14">
        <v>-3</v>
      </c>
      <c r="F20" s="15" t="s">
        <v>41</v>
      </c>
    </row>
    <row r="21" spans="1:6" ht="13.2" x14ac:dyDescent="0.25">
      <c r="A21" s="16"/>
    </row>
    <row r="22" spans="1:6" ht="13.2" x14ac:dyDescent="0.25">
      <c r="A22" s="16"/>
    </row>
    <row r="23" spans="1:6" ht="13.2" x14ac:dyDescent="0.25">
      <c r="A23" s="16"/>
    </row>
    <row r="24" spans="1:6" ht="13.2" x14ac:dyDescent="0.25">
      <c r="A24" s="16"/>
    </row>
    <row r="25" spans="1:6" ht="13.2" x14ac:dyDescent="0.25">
      <c r="A25" s="16"/>
    </row>
    <row r="26" spans="1:6" ht="13.2" x14ac:dyDescent="0.25">
      <c r="A26" s="16"/>
    </row>
    <row r="27" spans="1:6" ht="13.2" x14ac:dyDescent="0.25">
      <c r="A27" s="16"/>
    </row>
    <row r="28" spans="1:6" ht="13.2" x14ac:dyDescent="0.25">
      <c r="A28" s="16"/>
    </row>
    <row r="29" spans="1:6" ht="13.2" x14ac:dyDescent="0.25">
      <c r="A29" s="16"/>
    </row>
    <row r="30" spans="1:6" ht="13.2" x14ac:dyDescent="0.25">
      <c r="A30" s="16"/>
    </row>
    <row r="31" spans="1:6" ht="13.2" x14ac:dyDescent="0.25">
      <c r="A31" s="16"/>
    </row>
    <row r="32" spans="1:6" ht="13.2" x14ac:dyDescent="0.25">
      <c r="A32" s="16"/>
    </row>
    <row r="33" spans="1:1" ht="13.2" x14ac:dyDescent="0.25">
      <c r="A33" s="16"/>
    </row>
    <row r="34" spans="1:1" ht="13.2" x14ac:dyDescent="0.25">
      <c r="A34" s="16"/>
    </row>
    <row r="35" spans="1:1" ht="13.2" x14ac:dyDescent="0.25">
      <c r="A35" s="16"/>
    </row>
    <row r="36" spans="1:1" ht="13.2" x14ac:dyDescent="0.25">
      <c r="A36" s="16"/>
    </row>
    <row r="37" spans="1:1" ht="13.2" x14ac:dyDescent="0.25">
      <c r="A37" s="16"/>
    </row>
    <row r="38" spans="1:1" ht="13.2" x14ac:dyDescent="0.25">
      <c r="A38" s="16"/>
    </row>
    <row r="39" spans="1:1" ht="13.2" x14ac:dyDescent="0.25">
      <c r="A39" s="16"/>
    </row>
    <row r="40" spans="1:1" ht="13.2" x14ac:dyDescent="0.25">
      <c r="A40" s="16"/>
    </row>
    <row r="41" spans="1:1" ht="13.2" x14ac:dyDescent="0.25">
      <c r="A41" s="16"/>
    </row>
    <row r="42" spans="1:1" ht="13.2" x14ac:dyDescent="0.25">
      <c r="A42" s="16"/>
    </row>
    <row r="43" spans="1:1" ht="13.2" x14ac:dyDescent="0.25">
      <c r="A43" s="16"/>
    </row>
    <row r="44" spans="1:1" ht="13.2" x14ac:dyDescent="0.25">
      <c r="A44" s="16"/>
    </row>
    <row r="45" spans="1:1" ht="13.2" x14ac:dyDescent="0.25">
      <c r="A45" s="16"/>
    </row>
    <row r="46" spans="1:1" ht="13.2" x14ac:dyDescent="0.25">
      <c r="A46" s="16"/>
    </row>
    <row r="47" spans="1:1" ht="13.2" x14ac:dyDescent="0.25">
      <c r="A47" s="16"/>
    </row>
    <row r="48" spans="1:1" ht="13.2" x14ac:dyDescent="0.25">
      <c r="A48" s="16"/>
    </row>
    <row r="49" spans="1:1" ht="13.2" x14ac:dyDescent="0.25">
      <c r="A49" s="16"/>
    </row>
    <row r="50" spans="1:1" ht="13.2" x14ac:dyDescent="0.25">
      <c r="A50" s="16"/>
    </row>
    <row r="51" spans="1:1" ht="13.2" x14ac:dyDescent="0.25">
      <c r="A51" s="16"/>
    </row>
    <row r="52" spans="1:1" ht="13.2" x14ac:dyDescent="0.25">
      <c r="A52" s="16"/>
    </row>
    <row r="53" spans="1:1" ht="13.2" x14ac:dyDescent="0.25">
      <c r="A53" s="16"/>
    </row>
    <row r="54" spans="1:1" ht="13.2" x14ac:dyDescent="0.25">
      <c r="A54" s="16"/>
    </row>
    <row r="55" spans="1:1" ht="13.2" x14ac:dyDescent="0.25">
      <c r="A55" s="16"/>
    </row>
    <row r="56" spans="1:1" ht="13.2" x14ac:dyDescent="0.25">
      <c r="A56" s="16"/>
    </row>
    <row r="57" spans="1:1" ht="13.2" x14ac:dyDescent="0.25">
      <c r="A57" s="16"/>
    </row>
    <row r="58" spans="1:1" ht="13.2" x14ac:dyDescent="0.25">
      <c r="A58" s="16"/>
    </row>
    <row r="59" spans="1:1" ht="13.2" x14ac:dyDescent="0.25">
      <c r="A59" s="16"/>
    </row>
    <row r="60" spans="1:1" ht="13.2" x14ac:dyDescent="0.25">
      <c r="A60" s="16"/>
    </row>
    <row r="61" spans="1:1" ht="13.2" x14ac:dyDescent="0.25">
      <c r="A61" s="16"/>
    </row>
    <row r="62" spans="1:1" ht="13.2" x14ac:dyDescent="0.25">
      <c r="A62" s="16"/>
    </row>
    <row r="63" spans="1:1" ht="13.2" x14ac:dyDescent="0.25">
      <c r="A63" s="16"/>
    </row>
    <row r="64" spans="1:1" ht="13.2" x14ac:dyDescent="0.25">
      <c r="A64" s="16"/>
    </row>
    <row r="65" spans="1:1" ht="13.2" x14ac:dyDescent="0.25">
      <c r="A65" s="16"/>
    </row>
    <row r="66" spans="1:1" ht="13.2" x14ac:dyDescent="0.25">
      <c r="A66" s="16"/>
    </row>
    <row r="67" spans="1:1" ht="13.2" x14ac:dyDescent="0.25">
      <c r="A67" s="16"/>
    </row>
    <row r="68" spans="1:1" ht="13.2" x14ac:dyDescent="0.25">
      <c r="A68" s="16"/>
    </row>
    <row r="69" spans="1:1" ht="13.2" x14ac:dyDescent="0.25">
      <c r="A69" s="16"/>
    </row>
    <row r="70" spans="1:1" ht="13.2" x14ac:dyDescent="0.25">
      <c r="A70" s="16"/>
    </row>
    <row r="71" spans="1:1" ht="13.2" x14ac:dyDescent="0.25">
      <c r="A71" s="16"/>
    </row>
    <row r="72" spans="1:1" ht="13.2" x14ac:dyDescent="0.25">
      <c r="A72" s="16"/>
    </row>
    <row r="73" spans="1:1" ht="13.2" x14ac:dyDescent="0.25">
      <c r="A73" s="16"/>
    </row>
    <row r="74" spans="1:1" ht="13.2" x14ac:dyDescent="0.25">
      <c r="A74" s="16"/>
    </row>
    <row r="75" spans="1:1" ht="13.2" x14ac:dyDescent="0.25">
      <c r="A75" s="16"/>
    </row>
    <row r="76" spans="1:1" ht="13.2" x14ac:dyDescent="0.25">
      <c r="A76" s="16"/>
    </row>
    <row r="77" spans="1:1" ht="13.2" x14ac:dyDescent="0.25">
      <c r="A77" s="16"/>
    </row>
    <row r="78" spans="1:1" ht="13.2" x14ac:dyDescent="0.25">
      <c r="A78" s="16"/>
    </row>
    <row r="79" spans="1:1" ht="13.2" x14ac:dyDescent="0.25">
      <c r="A79" s="16"/>
    </row>
    <row r="80" spans="1:1" ht="13.2" x14ac:dyDescent="0.25">
      <c r="A80" s="16"/>
    </row>
    <row r="81" spans="1:1" ht="13.2" x14ac:dyDescent="0.25">
      <c r="A81" s="16"/>
    </row>
    <row r="82" spans="1:1" ht="13.2" x14ac:dyDescent="0.25">
      <c r="A82" s="16"/>
    </row>
    <row r="83" spans="1:1" ht="13.2" x14ac:dyDescent="0.25">
      <c r="A83" s="16"/>
    </row>
    <row r="84" spans="1:1" ht="13.2" x14ac:dyDescent="0.25">
      <c r="A84" s="16"/>
    </row>
    <row r="85" spans="1:1" ht="13.2" x14ac:dyDescent="0.25">
      <c r="A85" s="16"/>
    </row>
    <row r="86" spans="1:1" ht="13.2" x14ac:dyDescent="0.25">
      <c r="A86" s="16"/>
    </row>
    <row r="87" spans="1:1" ht="13.2" x14ac:dyDescent="0.25">
      <c r="A87" s="16"/>
    </row>
    <row r="88" spans="1:1" ht="13.2" x14ac:dyDescent="0.25">
      <c r="A88" s="16"/>
    </row>
    <row r="89" spans="1:1" ht="13.2" x14ac:dyDescent="0.25">
      <c r="A89" s="16"/>
    </row>
    <row r="90" spans="1:1" ht="13.2" x14ac:dyDescent="0.25">
      <c r="A90" s="16"/>
    </row>
    <row r="91" spans="1:1" ht="13.2" x14ac:dyDescent="0.25">
      <c r="A91" s="16"/>
    </row>
    <row r="92" spans="1:1" ht="13.2" x14ac:dyDescent="0.25">
      <c r="A92" s="16"/>
    </row>
    <row r="93" spans="1:1" ht="13.2" x14ac:dyDescent="0.25">
      <c r="A93" s="16"/>
    </row>
    <row r="94" spans="1:1" ht="13.2" x14ac:dyDescent="0.25">
      <c r="A94" s="16"/>
    </row>
    <row r="95" spans="1:1" ht="13.2" x14ac:dyDescent="0.25">
      <c r="A95" s="16"/>
    </row>
    <row r="96" spans="1:1" ht="13.2" x14ac:dyDescent="0.25">
      <c r="A96" s="16"/>
    </row>
    <row r="97" spans="1:1" ht="13.2" x14ac:dyDescent="0.25">
      <c r="A97" s="16"/>
    </row>
    <row r="98" spans="1:1" ht="13.2" x14ac:dyDescent="0.25">
      <c r="A98" s="16"/>
    </row>
    <row r="99" spans="1:1" ht="13.2" x14ac:dyDescent="0.25">
      <c r="A99" s="16"/>
    </row>
    <row r="100" spans="1:1" ht="13.2" x14ac:dyDescent="0.25">
      <c r="A100" s="16"/>
    </row>
    <row r="101" spans="1:1" ht="13.2" x14ac:dyDescent="0.25">
      <c r="A101" s="16"/>
    </row>
    <row r="102" spans="1:1" ht="13.2" x14ac:dyDescent="0.25">
      <c r="A102" s="16"/>
    </row>
    <row r="103" spans="1:1" ht="13.2" x14ac:dyDescent="0.25">
      <c r="A103" s="16"/>
    </row>
    <row r="104" spans="1:1" ht="13.2" x14ac:dyDescent="0.25">
      <c r="A104" s="16"/>
    </row>
    <row r="105" spans="1:1" ht="13.2" x14ac:dyDescent="0.25">
      <c r="A105" s="16"/>
    </row>
    <row r="106" spans="1:1" ht="13.2" x14ac:dyDescent="0.25">
      <c r="A106" s="16"/>
    </row>
    <row r="107" spans="1:1" ht="13.2" x14ac:dyDescent="0.25">
      <c r="A107" s="16"/>
    </row>
    <row r="108" spans="1:1" ht="13.2" x14ac:dyDescent="0.25">
      <c r="A108" s="16"/>
    </row>
    <row r="109" spans="1:1" ht="13.2" x14ac:dyDescent="0.25">
      <c r="A109" s="16"/>
    </row>
    <row r="110" spans="1:1" ht="13.2" x14ac:dyDescent="0.25">
      <c r="A110" s="16"/>
    </row>
    <row r="111" spans="1:1" ht="13.2" x14ac:dyDescent="0.25">
      <c r="A111" s="16"/>
    </row>
    <row r="112" spans="1:1" ht="13.2" x14ac:dyDescent="0.25">
      <c r="A112" s="16"/>
    </row>
    <row r="113" spans="1:1" ht="13.2" x14ac:dyDescent="0.25">
      <c r="A113" s="16"/>
    </row>
    <row r="114" spans="1:1" ht="13.2" x14ac:dyDescent="0.25">
      <c r="A114" s="16"/>
    </row>
    <row r="115" spans="1:1" ht="13.2" x14ac:dyDescent="0.25">
      <c r="A115" s="16"/>
    </row>
    <row r="116" spans="1:1" ht="13.2" x14ac:dyDescent="0.25">
      <c r="A116" s="16"/>
    </row>
    <row r="117" spans="1:1" ht="13.2" x14ac:dyDescent="0.25">
      <c r="A117" s="16"/>
    </row>
    <row r="118" spans="1:1" ht="13.2" x14ac:dyDescent="0.25">
      <c r="A118" s="16"/>
    </row>
    <row r="119" spans="1:1" ht="13.2" x14ac:dyDescent="0.25">
      <c r="A119" s="16"/>
    </row>
    <row r="120" spans="1:1" ht="13.2" x14ac:dyDescent="0.25">
      <c r="A120" s="16"/>
    </row>
    <row r="121" spans="1:1" ht="13.2" x14ac:dyDescent="0.25">
      <c r="A121" s="16"/>
    </row>
    <row r="122" spans="1:1" ht="13.2" x14ac:dyDescent="0.25">
      <c r="A122" s="16"/>
    </row>
    <row r="123" spans="1:1" ht="13.2" x14ac:dyDescent="0.25">
      <c r="A123" s="16"/>
    </row>
    <row r="124" spans="1:1" ht="13.2" x14ac:dyDescent="0.25">
      <c r="A124" s="16"/>
    </row>
    <row r="125" spans="1:1" ht="13.2" x14ac:dyDescent="0.25">
      <c r="A125" s="16"/>
    </row>
    <row r="126" spans="1:1" ht="13.2" x14ac:dyDescent="0.25">
      <c r="A126" s="16"/>
    </row>
    <row r="127" spans="1:1" ht="13.2" x14ac:dyDescent="0.25">
      <c r="A127" s="16"/>
    </row>
    <row r="128" spans="1:1" ht="13.2" x14ac:dyDescent="0.25">
      <c r="A128" s="16"/>
    </row>
    <row r="129" spans="1:1" ht="13.2" x14ac:dyDescent="0.25">
      <c r="A129" s="16"/>
    </row>
    <row r="130" spans="1:1" ht="13.2" x14ac:dyDescent="0.25">
      <c r="A130" s="16"/>
    </row>
    <row r="131" spans="1:1" ht="13.2" x14ac:dyDescent="0.25">
      <c r="A131" s="16"/>
    </row>
    <row r="132" spans="1:1" ht="13.2" x14ac:dyDescent="0.25">
      <c r="A132" s="16"/>
    </row>
    <row r="133" spans="1:1" ht="13.2" x14ac:dyDescent="0.25">
      <c r="A133" s="16"/>
    </row>
    <row r="134" spans="1:1" ht="13.2" x14ac:dyDescent="0.25">
      <c r="A134" s="16"/>
    </row>
    <row r="135" spans="1:1" ht="13.2" x14ac:dyDescent="0.25">
      <c r="A135" s="16"/>
    </row>
    <row r="136" spans="1:1" ht="13.2" x14ac:dyDescent="0.25">
      <c r="A136" s="16"/>
    </row>
    <row r="137" spans="1:1" ht="13.2" x14ac:dyDescent="0.25">
      <c r="A137" s="16"/>
    </row>
    <row r="138" spans="1:1" ht="13.2" x14ac:dyDescent="0.25">
      <c r="A138" s="16"/>
    </row>
    <row r="139" spans="1:1" ht="13.2" x14ac:dyDescent="0.25">
      <c r="A139" s="16"/>
    </row>
    <row r="140" spans="1:1" ht="13.2" x14ac:dyDescent="0.25">
      <c r="A140" s="16"/>
    </row>
    <row r="141" spans="1:1" ht="13.2" x14ac:dyDescent="0.25">
      <c r="A141" s="16"/>
    </row>
    <row r="142" spans="1:1" ht="13.2" x14ac:dyDescent="0.25">
      <c r="A142" s="16"/>
    </row>
    <row r="143" spans="1:1" ht="13.2" x14ac:dyDescent="0.25">
      <c r="A143" s="16"/>
    </row>
    <row r="144" spans="1:1" ht="13.2" x14ac:dyDescent="0.25">
      <c r="A144" s="16"/>
    </row>
    <row r="145" spans="1:1" ht="13.2" x14ac:dyDescent="0.25">
      <c r="A145" s="16"/>
    </row>
    <row r="146" spans="1:1" ht="13.2" x14ac:dyDescent="0.25">
      <c r="A146" s="16"/>
    </row>
    <row r="147" spans="1:1" ht="13.2" x14ac:dyDescent="0.25">
      <c r="A147" s="16"/>
    </row>
    <row r="148" spans="1:1" ht="13.2" x14ac:dyDescent="0.25">
      <c r="A148" s="16"/>
    </row>
    <row r="149" spans="1:1" ht="13.2" x14ac:dyDescent="0.25">
      <c r="A149" s="16"/>
    </row>
    <row r="150" spans="1:1" ht="13.2" x14ac:dyDescent="0.25">
      <c r="A150" s="16"/>
    </row>
    <row r="151" spans="1:1" ht="13.2" x14ac:dyDescent="0.25">
      <c r="A151" s="16"/>
    </row>
    <row r="152" spans="1:1" ht="13.2" x14ac:dyDescent="0.25">
      <c r="A152" s="16"/>
    </row>
    <row r="153" spans="1:1" ht="13.2" x14ac:dyDescent="0.25">
      <c r="A153" s="16"/>
    </row>
    <row r="154" spans="1:1" ht="13.2" x14ac:dyDescent="0.25">
      <c r="A154" s="16"/>
    </row>
    <row r="155" spans="1:1" ht="13.2" x14ac:dyDescent="0.25">
      <c r="A155" s="16"/>
    </row>
    <row r="156" spans="1:1" ht="13.2" x14ac:dyDescent="0.25">
      <c r="A156" s="16"/>
    </row>
    <row r="157" spans="1:1" ht="13.2" x14ac:dyDescent="0.25">
      <c r="A157" s="16"/>
    </row>
    <row r="158" spans="1:1" ht="13.2" x14ac:dyDescent="0.25">
      <c r="A158" s="16"/>
    </row>
    <row r="159" spans="1:1" ht="13.2" x14ac:dyDescent="0.25">
      <c r="A159" s="16"/>
    </row>
    <row r="160" spans="1:1" ht="13.2" x14ac:dyDescent="0.25">
      <c r="A160" s="16"/>
    </row>
    <row r="161" spans="1:1" ht="13.2" x14ac:dyDescent="0.25">
      <c r="A161" s="16"/>
    </row>
    <row r="162" spans="1:1" ht="13.2" x14ac:dyDescent="0.25">
      <c r="A162" s="16"/>
    </row>
    <row r="163" spans="1:1" ht="13.2" x14ac:dyDescent="0.25">
      <c r="A163" s="16"/>
    </row>
    <row r="164" spans="1:1" ht="13.2" x14ac:dyDescent="0.25">
      <c r="A164" s="16"/>
    </row>
    <row r="165" spans="1:1" ht="13.2" x14ac:dyDescent="0.25">
      <c r="A165" s="16"/>
    </row>
    <row r="166" spans="1:1" ht="13.2" x14ac:dyDescent="0.25">
      <c r="A166" s="16"/>
    </row>
    <row r="167" spans="1:1" ht="13.2" x14ac:dyDescent="0.25">
      <c r="A167" s="16"/>
    </row>
    <row r="168" spans="1:1" ht="13.2" x14ac:dyDescent="0.25">
      <c r="A168" s="16"/>
    </row>
    <row r="169" spans="1:1" ht="13.2" x14ac:dyDescent="0.25">
      <c r="A169" s="16"/>
    </row>
    <row r="170" spans="1:1" ht="13.2" x14ac:dyDescent="0.25">
      <c r="A170" s="16"/>
    </row>
    <row r="171" spans="1:1" ht="13.2" x14ac:dyDescent="0.25">
      <c r="A171" s="16"/>
    </row>
    <row r="172" spans="1:1" ht="13.2" x14ac:dyDescent="0.25">
      <c r="A172" s="16"/>
    </row>
    <row r="173" spans="1:1" ht="13.2" x14ac:dyDescent="0.25">
      <c r="A173" s="16"/>
    </row>
    <row r="174" spans="1:1" ht="13.2" x14ac:dyDescent="0.25">
      <c r="A174" s="16"/>
    </row>
    <row r="175" spans="1:1" ht="13.2" x14ac:dyDescent="0.25">
      <c r="A175" s="16"/>
    </row>
    <row r="176" spans="1:1" ht="13.2" x14ac:dyDescent="0.25">
      <c r="A176" s="16"/>
    </row>
    <row r="177" spans="1:1" ht="13.2" x14ac:dyDescent="0.25">
      <c r="A177" s="16"/>
    </row>
    <row r="178" spans="1:1" ht="13.2" x14ac:dyDescent="0.25">
      <c r="A178" s="16"/>
    </row>
    <row r="179" spans="1:1" ht="13.2" x14ac:dyDescent="0.25">
      <c r="A179" s="16"/>
    </row>
    <row r="180" spans="1:1" ht="13.2" x14ac:dyDescent="0.25">
      <c r="A180" s="16"/>
    </row>
    <row r="181" spans="1:1" ht="13.2" x14ac:dyDescent="0.25">
      <c r="A181" s="16"/>
    </row>
    <row r="182" spans="1:1" ht="13.2" x14ac:dyDescent="0.25">
      <c r="A182" s="16"/>
    </row>
    <row r="183" spans="1:1" ht="13.2" x14ac:dyDescent="0.25">
      <c r="A183" s="16"/>
    </row>
    <row r="184" spans="1:1" ht="13.2" x14ac:dyDescent="0.25">
      <c r="A184" s="16"/>
    </row>
    <row r="185" spans="1:1" ht="13.2" x14ac:dyDescent="0.25">
      <c r="A185" s="16"/>
    </row>
    <row r="186" spans="1:1" ht="13.2" x14ac:dyDescent="0.25">
      <c r="A186" s="16"/>
    </row>
    <row r="187" spans="1:1" ht="13.2" x14ac:dyDescent="0.25">
      <c r="A187" s="16"/>
    </row>
    <row r="188" spans="1:1" ht="13.2" x14ac:dyDescent="0.25">
      <c r="A188" s="16"/>
    </row>
    <row r="189" spans="1:1" ht="13.2" x14ac:dyDescent="0.25">
      <c r="A189" s="16"/>
    </row>
    <row r="190" spans="1:1" ht="13.2" x14ac:dyDescent="0.25">
      <c r="A190" s="16"/>
    </row>
    <row r="191" spans="1:1" ht="13.2" x14ac:dyDescent="0.25">
      <c r="A191" s="16"/>
    </row>
    <row r="192" spans="1:1" ht="13.2" x14ac:dyDescent="0.25">
      <c r="A192" s="16"/>
    </row>
    <row r="193" spans="1:1" ht="13.2" x14ac:dyDescent="0.25">
      <c r="A193" s="16"/>
    </row>
    <row r="194" spans="1:1" ht="13.2" x14ac:dyDescent="0.25">
      <c r="A194" s="16"/>
    </row>
    <row r="195" spans="1:1" ht="13.2" x14ac:dyDescent="0.25">
      <c r="A195" s="16"/>
    </row>
    <row r="196" spans="1:1" ht="13.2" x14ac:dyDescent="0.25">
      <c r="A196" s="16"/>
    </row>
    <row r="197" spans="1:1" ht="13.2" x14ac:dyDescent="0.25">
      <c r="A197" s="16"/>
    </row>
    <row r="198" spans="1:1" ht="13.2" x14ac:dyDescent="0.25">
      <c r="A198" s="16"/>
    </row>
    <row r="199" spans="1:1" ht="13.2" x14ac:dyDescent="0.25">
      <c r="A199" s="16"/>
    </row>
    <row r="200" spans="1:1" ht="13.2" x14ac:dyDescent="0.25">
      <c r="A200" s="16"/>
    </row>
    <row r="201" spans="1:1" ht="13.2" x14ac:dyDescent="0.25">
      <c r="A201" s="16"/>
    </row>
    <row r="202" spans="1:1" ht="13.2" x14ac:dyDescent="0.25">
      <c r="A202" s="16"/>
    </row>
    <row r="203" spans="1:1" ht="13.2" x14ac:dyDescent="0.25">
      <c r="A203" s="16"/>
    </row>
    <row r="204" spans="1:1" ht="13.2" x14ac:dyDescent="0.25">
      <c r="A204" s="16"/>
    </row>
    <row r="205" spans="1:1" ht="13.2" x14ac:dyDescent="0.25">
      <c r="A205" s="16"/>
    </row>
    <row r="206" spans="1:1" ht="13.2" x14ac:dyDescent="0.25">
      <c r="A206" s="16"/>
    </row>
    <row r="207" spans="1:1" ht="13.2" x14ac:dyDescent="0.25">
      <c r="A207" s="16"/>
    </row>
    <row r="208" spans="1:1" ht="13.2" x14ac:dyDescent="0.25">
      <c r="A208" s="16"/>
    </row>
    <row r="209" spans="1:1" ht="13.2" x14ac:dyDescent="0.25">
      <c r="A209" s="16"/>
    </row>
    <row r="210" spans="1:1" ht="13.2" x14ac:dyDescent="0.25">
      <c r="A210" s="16"/>
    </row>
    <row r="211" spans="1:1" ht="13.2" x14ac:dyDescent="0.25">
      <c r="A211" s="16"/>
    </row>
    <row r="212" spans="1:1" ht="13.2" x14ac:dyDescent="0.25">
      <c r="A212" s="16"/>
    </row>
    <row r="213" spans="1:1" ht="13.2" x14ac:dyDescent="0.25">
      <c r="A213" s="16"/>
    </row>
    <row r="214" spans="1:1" ht="13.2" x14ac:dyDescent="0.25">
      <c r="A214" s="16"/>
    </row>
    <row r="215" spans="1:1" ht="13.2" x14ac:dyDescent="0.25">
      <c r="A215" s="16"/>
    </row>
    <row r="216" spans="1:1" ht="13.2" x14ac:dyDescent="0.25">
      <c r="A216" s="16"/>
    </row>
    <row r="217" spans="1:1" ht="13.2" x14ac:dyDescent="0.25">
      <c r="A217" s="16"/>
    </row>
    <row r="218" spans="1:1" ht="13.2" x14ac:dyDescent="0.25">
      <c r="A218" s="16"/>
    </row>
    <row r="219" spans="1:1" ht="13.2" x14ac:dyDescent="0.25">
      <c r="A219" s="16"/>
    </row>
    <row r="220" spans="1:1" ht="13.2" x14ac:dyDescent="0.25">
      <c r="A220" s="16"/>
    </row>
    <row r="221" spans="1:1" ht="13.2" x14ac:dyDescent="0.25">
      <c r="A221" s="16"/>
    </row>
    <row r="222" spans="1:1" ht="13.2" x14ac:dyDescent="0.25">
      <c r="A222" s="16"/>
    </row>
    <row r="223" spans="1:1" ht="13.2" x14ac:dyDescent="0.25">
      <c r="A223" s="16"/>
    </row>
    <row r="224" spans="1:1" ht="13.2" x14ac:dyDescent="0.25">
      <c r="A224" s="16"/>
    </row>
    <row r="225" spans="1:1" ht="13.2" x14ac:dyDescent="0.25">
      <c r="A225" s="16"/>
    </row>
    <row r="226" spans="1:1" ht="13.2" x14ac:dyDescent="0.25">
      <c r="A226" s="16"/>
    </row>
    <row r="227" spans="1:1" ht="13.2" x14ac:dyDescent="0.25">
      <c r="A227" s="16"/>
    </row>
    <row r="228" spans="1:1" ht="13.2" x14ac:dyDescent="0.25">
      <c r="A228" s="16"/>
    </row>
    <row r="229" spans="1:1" ht="13.2" x14ac:dyDescent="0.25">
      <c r="A229" s="16"/>
    </row>
    <row r="230" spans="1:1" ht="13.2" x14ac:dyDescent="0.25">
      <c r="A230" s="16"/>
    </row>
    <row r="231" spans="1:1" ht="13.2" x14ac:dyDescent="0.25">
      <c r="A231" s="16"/>
    </row>
    <row r="232" spans="1:1" ht="13.2" x14ac:dyDescent="0.25">
      <c r="A232" s="16"/>
    </row>
    <row r="233" spans="1:1" ht="13.2" x14ac:dyDescent="0.25">
      <c r="A233" s="16"/>
    </row>
    <row r="234" spans="1:1" ht="13.2" x14ac:dyDescent="0.25">
      <c r="A234" s="16"/>
    </row>
    <row r="235" spans="1:1" ht="13.2" x14ac:dyDescent="0.25">
      <c r="A235" s="16"/>
    </row>
    <row r="236" spans="1:1" ht="13.2" x14ac:dyDescent="0.25">
      <c r="A236" s="16"/>
    </row>
    <row r="237" spans="1:1" ht="13.2" x14ac:dyDescent="0.25">
      <c r="A237" s="16"/>
    </row>
    <row r="238" spans="1:1" ht="13.2" x14ac:dyDescent="0.25">
      <c r="A238" s="16"/>
    </row>
    <row r="239" spans="1:1" ht="13.2" x14ac:dyDescent="0.25">
      <c r="A239" s="16"/>
    </row>
    <row r="240" spans="1:1" ht="13.2" x14ac:dyDescent="0.25">
      <c r="A240" s="16"/>
    </row>
    <row r="241" spans="1:1" ht="13.2" x14ac:dyDescent="0.25">
      <c r="A241" s="16"/>
    </row>
    <row r="242" spans="1:1" ht="13.2" x14ac:dyDescent="0.25">
      <c r="A242" s="16"/>
    </row>
    <row r="243" spans="1:1" ht="13.2" x14ac:dyDescent="0.25">
      <c r="A243" s="16"/>
    </row>
    <row r="244" spans="1:1" ht="13.2" x14ac:dyDescent="0.25">
      <c r="A244" s="16"/>
    </row>
    <row r="245" spans="1:1" ht="13.2" x14ac:dyDescent="0.25">
      <c r="A245" s="16"/>
    </row>
    <row r="246" spans="1:1" ht="13.2" x14ac:dyDescent="0.25">
      <c r="A246" s="16"/>
    </row>
    <row r="247" spans="1:1" ht="13.2" x14ac:dyDescent="0.25">
      <c r="A247" s="16"/>
    </row>
    <row r="248" spans="1:1" ht="13.2" x14ac:dyDescent="0.25">
      <c r="A248" s="16"/>
    </row>
    <row r="249" spans="1:1" ht="13.2" x14ac:dyDescent="0.25">
      <c r="A249" s="16"/>
    </row>
    <row r="250" spans="1:1" ht="13.2" x14ac:dyDescent="0.25">
      <c r="A250" s="16"/>
    </row>
    <row r="251" spans="1:1" ht="13.2" x14ac:dyDescent="0.25">
      <c r="A251" s="16"/>
    </row>
    <row r="252" spans="1:1" ht="13.2" x14ac:dyDescent="0.25">
      <c r="A252" s="16"/>
    </row>
    <row r="253" spans="1:1" ht="13.2" x14ac:dyDescent="0.25">
      <c r="A253" s="16"/>
    </row>
    <row r="254" spans="1:1" ht="13.2" x14ac:dyDescent="0.25">
      <c r="A254" s="16"/>
    </row>
    <row r="255" spans="1:1" ht="13.2" x14ac:dyDescent="0.25">
      <c r="A255" s="16"/>
    </row>
    <row r="256" spans="1:1" ht="13.2" x14ac:dyDescent="0.25">
      <c r="A256" s="16"/>
    </row>
    <row r="257" spans="1:1" ht="13.2" x14ac:dyDescent="0.25">
      <c r="A257" s="16"/>
    </row>
    <row r="258" spans="1:1" ht="13.2" x14ac:dyDescent="0.25">
      <c r="A258" s="16"/>
    </row>
    <row r="259" spans="1:1" ht="13.2" x14ac:dyDescent="0.25">
      <c r="A259" s="16"/>
    </row>
    <row r="260" spans="1:1" ht="13.2" x14ac:dyDescent="0.25">
      <c r="A260" s="16"/>
    </row>
    <row r="261" spans="1:1" ht="13.2" x14ac:dyDescent="0.25">
      <c r="A261" s="16"/>
    </row>
    <row r="262" spans="1:1" ht="13.2" x14ac:dyDescent="0.25">
      <c r="A262" s="16"/>
    </row>
    <row r="263" spans="1:1" ht="13.2" x14ac:dyDescent="0.25">
      <c r="A263" s="16"/>
    </row>
    <row r="264" spans="1:1" ht="13.2" x14ac:dyDescent="0.25">
      <c r="A264" s="16"/>
    </row>
    <row r="265" spans="1:1" ht="13.2" x14ac:dyDescent="0.25">
      <c r="A265" s="16"/>
    </row>
    <row r="266" spans="1:1" ht="13.2" x14ac:dyDescent="0.25">
      <c r="A266" s="16"/>
    </row>
    <row r="267" spans="1:1" ht="13.2" x14ac:dyDescent="0.25">
      <c r="A267" s="16"/>
    </row>
    <row r="268" spans="1:1" ht="13.2" x14ac:dyDescent="0.25">
      <c r="A268" s="16"/>
    </row>
    <row r="269" spans="1:1" ht="13.2" x14ac:dyDescent="0.25">
      <c r="A269" s="16"/>
    </row>
    <row r="270" spans="1:1" ht="13.2" x14ac:dyDescent="0.25">
      <c r="A270" s="16"/>
    </row>
    <row r="271" spans="1:1" ht="13.2" x14ac:dyDescent="0.25">
      <c r="A271" s="16"/>
    </row>
    <row r="272" spans="1:1" ht="13.2" x14ac:dyDescent="0.25">
      <c r="A272" s="16"/>
    </row>
    <row r="273" spans="1:1" ht="13.2" x14ac:dyDescent="0.25">
      <c r="A273" s="16"/>
    </row>
    <row r="274" spans="1:1" ht="13.2" x14ac:dyDescent="0.25">
      <c r="A274" s="16"/>
    </row>
    <row r="275" spans="1:1" ht="13.2" x14ac:dyDescent="0.25">
      <c r="A275" s="16"/>
    </row>
    <row r="276" spans="1:1" ht="13.2" x14ac:dyDescent="0.25">
      <c r="A276" s="16"/>
    </row>
    <row r="277" spans="1:1" ht="13.2" x14ac:dyDescent="0.25">
      <c r="A277" s="16"/>
    </row>
    <row r="278" spans="1:1" ht="13.2" x14ac:dyDescent="0.25">
      <c r="A278" s="16"/>
    </row>
    <row r="279" spans="1:1" ht="13.2" x14ac:dyDescent="0.25">
      <c r="A279" s="16"/>
    </row>
    <row r="280" spans="1:1" ht="13.2" x14ac:dyDescent="0.25">
      <c r="A280" s="16"/>
    </row>
    <row r="281" spans="1:1" ht="13.2" x14ac:dyDescent="0.25">
      <c r="A281" s="16"/>
    </row>
    <row r="282" spans="1:1" ht="13.2" x14ac:dyDescent="0.25">
      <c r="A282" s="16"/>
    </row>
    <row r="283" spans="1:1" ht="13.2" x14ac:dyDescent="0.25">
      <c r="A283" s="16"/>
    </row>
    <row r="284" spans="1:1" ht="13.2" x14ac:dyDescent="0.25">
      <c r="A284" s="16"/>
    </row>
    <row r="285" spans="1:1" ht="13.2" x14ac:dyDescent="0.25">
      <c r="A285" s="16"/>
    </row>
    <row r="286" spans="1:1" ht="13.2" x14ac:dyDescent="0.25">
      <c r="A286" s="16"/>
    </row>
    <row r="287" spans="1:1" ht="13.2" x14ac:dyDescent="0.25">
      <c r="A287" s="16"/>
    </row>
    <row r="288" spans="1:1" ht="13.2" x14ac:dyDescent="0.25">
      <c r="A288" s="16"/>
    </row>
    <row r="289" spans="1:1" ht="13.2" x14ac:dyDescent="0.25">
      <c r="A289" s="16"/>
    </row>
    <row r="290" spans="1:1" ht="13.2" x14ac:dyDescent="0.25">
      <c r="A290" s="16"/>
    </row>
    <row r="291" spans="1:1" ht="13.2" x14ac:dyDescent="0.25">
      <c r="A291" s="16"/>
    </row>
    <row r="292" spans="1:1" ht="13.2" x14ac:dyDescent="0.25">
      <c r="A292" s="16"/>
    </row>
    <row r="293" spans="1:1" ht="13.2" x14ac:dyDescent="0.25">
      <c r="A293" s="16"/>
    </row>
    <row r="294" spans="1:1" ht="13.2" x14ac:dyDescent="0.25">
      <c r="A294" s="16"/>
    </row>
    <row r="295" spans="1:1" ht="13.2" x14ac:dyDescent="0.25">
      <c r="A295" s="16"/>
    </row>
    <row r="296" spans="1:1" ht="13.2" x14ac:dyDescent="0.25">
      <c r="A296" s="16"/>
    </row>
    <row r="297" spans="1:1" ht="13.2" x14ac:dyDescent="0.25">
      <c r="A297" s="16"/>
    </row>
    <row r="298" spans="1:1" ht="13.2" x14ac:dyDescent="0.25">
      <c r="A298" s="16"/>
    </row>
    <row r="299" spans="1:1" ht="13.2" x14ac:dyDescent="0.25">
      <c r="A299" s="16"/>
    </row>
    <row r="300" spans="1:1" ht="13.2" x14ac:dyDescent="0.25">
      <c r="A300" s="16"/>
    </row>
    <row r="301" spans="1:1" ht="13.2" x14ac:dyDescent="0.25">
      <c r="A301" s="16"/>
    </row>
    <row r="302" spans="1:1" ht="13.2" x14ac:dyDescent="0.25">
      <c r="A302" s="16"/>
    </row>
    <row r="303" spans="1:1" ht="13.2" x14ac:dyDescent="0.25">
      <c r="A303" s="16"/>
    </row>
    <row r="304" spans="1:1" ht="13.2" x14ac:dyDescent="0.25">
      <c r="A304" s="16"/>
    </row>
    <row r="305" spans="1:1" ht="13.2" x14ac:dyDescent="0.25">
      <c r="A305" s="16"/>
    </row>
    <row r="306" spans="1:1" ht="13.2" x14ac:dyDescent="0.25">
      <c r="A306" s="16"/>
    </row>
    <row r="307" spans="1:1" ht="13.2" x14ac:dyDescent="0.25">
      <c r="A307" s="16"/>
    </row>
    <row r="308" spans="1:1" ht="13.2" x14ac:dyDescent="0.25">
      <c r="A308" s="16"/>
    </row>
    <row r="309" spans="1:1" ht="13.2" x14ac:dyDescent="0.25">
      <c r="A309" s="16"/>
    </row>
    <row r="310" spans="1:1" ht="13.2" x14ac:dyDescent="0.25">
      <c r="A310" s="16"/>
    </row>
    <row r="311" spans="1:1" ht="13.2" x14ac:dyDescent="0.25">
      <c r="A311" s="16"/>
    </row>
    <row r="312" spans="1:1" ht="13.2" x14ac:dyDescent="0.25">
      <c r="A312" s="16"/>
    </row>
    <row r="313" spans="1:1" ht="13.2" x14ac:dyDescent="0.25">
      <c r="A313" s="16"/>
    </row>
    <row r="314" spans="1:1" ht="13.2" x14ac:dyDescent="0.25">
      <c r="A314" s="16"/>
    </row>
    <row r="315" spans="1:1" ht="13.2" x14ac:dyDescent="0.25">
      <c r="A315" s="16"/>
    </row>
    <row r="316" spans="1:1" ht="13.2" x14ac:dyDescent="0.25">
      <c r="A316" s="16"/>
    </row>
    <row r="317" spans="1:1" ht="13.2" x14ac:dyDescent="0.25">
      <c r="A317" s="16"/>
    </row>
    <row r="318" spans="1:1" ht="13.2" x14ac:dyDescent="0.25">
      <c r="A318" s="16"/>
    </row>
    <row r="319" spans="1:1" ht="13.2" x14ac:dyDescent="0.25">
      <c r="A319" s="16"/>
    </row>
    <row r="320" spans="1:1" ht="13.2" x14ac:dyDescent="0.25">
      <c r="A320" s="16"/>
    </row>
    <row r="321" spans="1:1" ht="13.2" x14ac:dyDescent="0.25">
      <c r="A321" s="16"/>
    </row>
    <row r="322" spans="1:1" ht="13.2" x14ac:dyDescent="0.25">
      <c r="A322" s="16"/>
    </row>
    <row r="323" spans="1:1" ht="13.2" x14ac:dyDescent="0.25">
      <c r="A323" s="16"/>
    </row>
    <row r="324" spans="1:1" ht="13.2" x14ac:dyDescent="0.25">
      <c r="A324" s="16"/>
    </row>
    <row r="325" spans="1:1" ht="13.2" x14ac:dyDescent="0.25">
      <c r="A325" s="16"/>
    </row>
    <row r="326" spans="1:1" ht="13.2" x14ac:dyDescent="0.25">
      <c r="A326" s="16"/>
    </row>
    <row r="327" spans="1:1" ht="13.2" x14ac:dyDescent="0.25">
      <c r="A327" s="16"/>
    </row>
    <row r="328" spans="1:1" ht="13.2" x14ac:dyDescent="0.25">
      <c r="A328" s="16"/>
    </row>
    <row r="329" spans="1:1" ht="13.2" x14ac:dyDescent="0.25">
      <c r="A329" s="16"/>
    </row>
    <row r="330" spans="1:1" ht="13.2" x14ac:dyDescent="0.25">
      <c r="A330" s="16"/>
    </row>
    <row r="331" spans="1:1" ht="13.2" x14ac:dyDescent="0.25">
      <c r="A331" s="16"/>
    </row>
    <row r="332" spans="1:1" ht="13.2" x14ac:dyDescent="0.25">
      <c r="A332" s="16"/>
    </row>
    <row r="333" spans="1:1" ht="13.2" x14ac:dyDescent="0.25">
      <c r="A333" s="16"/>
    </row>
    <row r="334" spans="1:1" ht="13.2" x14ac:dyDescent="0.25">
      <c r="A334" s="16"/>
    </row>
    <row r="335" spans="1:1" ht="13.2" x14ac:dyDescent="0.25">
      <c r="A335" s="16"/>
    </row>
    <row r="336" spans="1:1" ht="13.2" x14ac:dyDescent="0.25">
      <c r="A336" s="16"/>
    </row>
    <row r="337" spans="1:1" ht="13.2" x14ac:dyDescent="0.25">
      <c r="A337" s="16"/>
    </row>
    <row r="338" spans="1:1" ht="13.2" x14ac:dyDescent="0.25">
      <c r="A338" s="16"/>
    </row>
    <row r="339" spans="1:1" ht="13.2" x14ac:dyDescent="0.25">
      <c r="A339" s="16"/>
    </row>
    <row r="340" spans="1:1" ht="13.2" x14ac:dyDescent="0.25">
      <c r="A340" s="16"/>
    </row>
    <row r="341" spans="1:1" ht="13.2" x14ac:dyDescent="0.25">
      <c r="A341" s="16"/>
    </row>
    <row r="342" spans="1:1" ht="13.2" x14ac:dyDescent="0.25">
      <c r="A342" s="16"/>
    </row>
    <row r="343" spans="1:1" ht="13.2" x14ac:dyDescent="0.25">
      <c r="A343" s="16"/>
    </row>
    <row r="344" spans="1:1" ht="13.2" x14ac:dyDescent="0.25">
      <c r="A344" s="16"/>
    </row>
    <row r="345" spans="1:1" ht="13.2" x14ac:dyDescent="0.25">
      <c r="A345" s="16"/>
    </row>
    <row r="346" spans="1:1" ht="13.2" x14ac:dyDescent="0.25">
      <c r="A346" s="16"/>
    </row>
    <row r="347" spans="1:1" ht="13.2" x14ac:dyDescent="0.25">
      <c r="A347" s="16"/>
    </row>
    <row r="348" spans="1:1" ht="13.2" x14ac:dyDescent="0.25">
      <c r="A348" s="16"/>
    </row>
    <row r="349" spans="1:1" ht="13.2" x14ac:dyDescent="0.25">
      <c r="A349" s="16"/>
    </row>
    <row r="350" spans="1:1" ht="13.2" x14ac:dyDescent="0.25">
      <c r="A350" s="16"/>
    </row>
    <row r="351" spans="1:1" ht="13.2" x14ac:dyDescent="0.25">
      <c r="A351" s="16"/>
    </row>
    <row r="352" spans="1:1" ht="13.2" x14ac:dyDescent="0.25">
      <c r="A352" s="16"/>
    </row>
    <row r="353" spans="1:1" ht="13.2" x14ac:dyDescent="0.25">
      <c r="A353" s="16"/>
    </row>
    <row r="354" spans="1:1" ht="13.2" x14ac:dyDescent="0.25">
      <c r="A354" s="16"/>
    </row>
    <row r="355" spans="1:1" ht="13.2" x14ac:dyDescent="0.25">
      <c r="A355" s="16"/>
    </row>
    <row r="356" spans="1:1" ht="13.2" x14ac:dyDescent="0.25">
      <c r="A356" s="16"/>
    </row>
    <row r="357" spans="1:1" ht="13.2" x14ac:dyDescent="0.25">
      <c r="A357" s="16"/>
    </row>
    <row r="358" spans="1:1" ht="13.2" x14ac:dyDescent="0.25">
      <c r="A358" s="16"/>
    </row>
    <row r="359" spans="1:1" ht="13.2" x14ac:dyDescent="0.25">
      <c r="A359" s="16"/>
    </row>
    <row r="360" spans="1:1" ht="13.2" x14ac:dyDescent="0.25">
      <c r="A360" s="16"/>
    </row>
    <row r="361" spans="1:1" ht="13.2" x14ac:dyDescent="0.25">
      <c r="A361" s="16"/>
    </row>
    <row r="362" spans="1:1" ht="13.2" x14ac:dyDescent="0.25">
      <c r="A362" s="16"/>
    </row>
    <row r="363" spans="1:1" ht="13.2" x14ac:dyDescent="0.25">
      <c r="A363" s="16"/>
    </row>
    <row r="364" spans="1:1" ht="13.2" x14ac:dyDescent="0.25">
      <c r="A364" s="16"/>
    </row>
    <row r="365" spans="1:1" ht="13.2" x14ac:dyDescent="0.25">
      <c r="A365" s="16"/>
    </row>
    <row r="366" spans="1:1" ht="13.2" x14ac:dyDescent="0.25">
      <c r="A366" s="16"/>
    </row>
    <row r="367" spans="1:1" ht="13.2" x14ac:dyDescent="0.25">
      <c r="A367" s="16"/>
    </row>
    <row r="368" spans="1:1" ht="13.2" x14ac:dyDescent="0.25">
      <c r="A368" s="16"/>
    </row>
    <row r="369" spans="1:1" ht="13.2" x14ac:dyDescent="0.25">
      <c r="A369" s="16"/>
    </row>
    <row r="370" spans="1:1" ht="13.2" x14ac:dyDescent="0.25">
      <c r="A370" s="16"/>
    </row>
    <row r="371" spans="1:1" ht="13.2" x14ac:dyDescent="0.25">
      <c r="A371" s="16"/>
    </row>
    <row r="372" spans="1:1" ht="13.2" x14ac:dyDescent="0.25">
      <c r="A372" s="16"/>
    </row>
    <row r="373" spans="1:1" ht="13.2" x14ac:dyDescent="0.25">
      <c r="A373" s="16"/>
    </row>
    <row r="374" spans="1:1" ht="13.2" x14ac:dyDescent="0.25">
      <c r="A374" s="16"/>
    </row>
    <row r="375" spans="1:1" ht="13.2" x14ac:dyDescent="0.25">
      <c r="A375" s="16"/>
    </row>
    <row r="376" spans="1:1" ht="13.2" x14ac:dyDescent="0.25">
      <c r="A376" s="16"/>
    </row>
    <row r="377" spans="1:1" ht="13.2" x14ac:dyDescent="0.25">
      <c r="A377" s="16"/>
    </row>
    <row r="378" spans="1:1" ht="13.2" x14ac:dyDescent="0.25">
      <c r="A378" s="16"/>
    </row>
    <row r="379" spans="1:1" ht="13.2" x14ac:dyDescent="0.25">
      <c r="A379" s="16"/>
    </row>
    <row r="380" spans="1:1" ht="13.2" x14ac:dyDescent="0.25">
      <c r="A380" s="16"/>
    </row>
    <row r="381" spans="1:1" ht="13.2" x14ac:dyDescent="0.25">
      <c r="A381" s="16"/>
    </row>
    <row r="382" spans="1:1" ht="13.2" x14ac:dyDescent="0.25">
      <c r="A382" s="16"/>
    </row>
    <row r="383" spans="1:1" ht="13.2" x14ac:dyDescent="0.25">
      <c r="A383" s="16"/>
    </row>
    <row r="384" spans="1:1" ht="13.2" x14ac:dyDescent="0.25">
      <c r="A384" s="16"/>
    </row>
    <row r="385" spans="1:1" ht="13.2" x14ac:dyDescent="0.25">
      <c r="A385" s="16"/>
    </row>
    <row r="386" spans="1:1" ht="13.2" x14ac:dyDescent="0.25">
      <c r="A386" s="16"/>
    </row>
    <row r="387" spans="1:1" ht="13.2" x14ac:dyDescent="0.25">
      <c r="A387" s="16"/>
    </row>
    <row r="388" spans="1:1" ht="13.2" x14ac:dyDescent="0.25">
      <c r="A388" s="16"/>
    </row>
    <row r="389" spans="1:1" ht="13.2" x14ac:dyDescent="0.25">
      <c r="A389" s="16"/>
    </row>
    <row r="390" spans="1:1" ht="13.2" x14ac:dyDescent="0.25">
      <c r="A390" s="16"/>
    </row>
    <row r="391" spans="1:1" ht="13.2" x14ac:dyDescent="0.25">
      <c r="A391" s="16"/>
    </row>
    <row r="392" spans="1:1" ht="13.2" x14ac:dyDescent="0.25">
      <c r="A392" s="16"/>
    </row>
    <row r="393" spans="1:1" ht="13.2" x14ac:dyDescent="0.25">
      <c r="A393" s="16"/>
    </row>
    <row r="394" spans="1:1" ht="13.2" x14ac:dyDescent="0.25">
      <c r="A394" s="16"/>
    </row>
    <row r="395" spans="1:1" ht="13.2" x14ac:dyDescent="0.25">
      <c r="A395" s="16"/>
    </row>
    <row r="396" spans="1:1" ht="13.2" x14ac:dyDescent="0.25">
      <c r="A396" s="16"/>
    </row>
    <row r="397" spans="1:1" ht="13.2" x14ac:dyDescent="0.25">
      <c r="A397" s="16"/>
    </row>
    <row r="398" spans="1:1" ht="13.2" x14ac:dyDescent="0.25">
      <c r="A398" s="16"/>
    </row>
    <row r="399" spans="1:1" ht="13.2" x14ac:dyDescent="0.25">
      <c r="A399" s="16"/>
    </row>
    <row r="400" spans="1:1" ht="13.2" x14ac:dyDescent="0.25">
      <c r="A400" s="16"/>
    </row>
    <row r="401" spans="1:1" ht="13.2" x14ac:dyDescent="0.25">
      <c r="A401" s="16"/>
    </row>
    <row r="402" spans="1:1" ht="13.2" x14ac:dyDescent="0.25">
      <c r="A402" s="16"/>
    </row>
    <row r="403" spans="1:1" ht="13.2" x14ac:dyDescent="0.25">
      <c r="A403" s="16"/>
    </row>
    <row r="404" spans="1:1" ht="13.2" x14ac:dyDescent="0.25">
      <c r="A404" s="16"/>
    </row>
    <row r="405" spans="1:1" ht="13.2" x14ac:dyDescent="0.25">
      <c r="A405" s="16"/>
    </row>
    <row r="406" spans="1:1" ht="13.2" x14ac:dyDescent="0.25">
      <c r="A406" s="16"/>
    </row>
    <row r="407" spans="1:1" ht="13.2" x14ac:dyDescent="0.25">
      <c r="A407" s="16"/>
    </row>
    <row r="408" spans="1:1" ht="13.2" x14ac:dyDescent="0.25">
      <c r="A408" s="16"/>
    </row>
    <row r="409" spans="1:1" ht="13.2" x14ac:dyDescent="0.25">
      <c r="A409" s="16"/>
    </row>
    <row r="410" spans="1:1" ht="13.2" x14ac:dyDescent="0.25">
      <c r="A410" s="16"/>
    </row>
    <row r="411" spans="1:1" ht="13.2" x14ac:dyDescent="0.25">
      <c r="A411" s="16"/>
    </row>
    <row r="412" spans="1:1" ht="13.2" x14ac:dyDescent="0.25">
      <c r="A412" s="16"/>
    </row>
    <row r="413" spans="1:1" ht="13.2" x14ac:dyDescent="0.25">
      <c r="A413" s="16"/>
    </row>
    <row r="414" spans="1:1" ht="13.2" x14ac:dyDescent="0.25">
      <c r="A414" s="16"/>
    </row>
    <row r="415" spans="1:1" ht="13.2" x14ac:dyDescent="0.25">
      <c r="A415" s="16"/>
    </row>
    <row r="416" spans="1:1" ht="13.2" x14ac:dyDescent="0.25">
      <c r="A416" s="16"/>
    </row>
    <row r="417" spans="1:1" ht="13.2" x14ac:dyDescent="0.25">
      <c r="A417" s="16"/>
    </row>
    <row r="418" spans="1:1" ht="13.2" x14ac:dyDescent="0.25">
      <c r="A418" s="16"/>
    </row>
    <row r="419" spans="1:1" ht="13.2" x14ac:dyDescent="0.25">
      <c r="A419" s="16"/>
    </row>
    <row r="420" spans="1:1" ht="13.2" x14ac:dyDescent="0.25">
      <c r="A420" s="16"/>
    </row>
    <row r="421" spans="1:1" ht="13.2" x14ac:dyDescent="0.25">
      <c r="A421" s="16"/>
    </row>
    <row r="422" spans="1:1" ht="13.2" x14ac:dyDescent="0.25">
      <c r="A422" s="16"/>
    </row>
    <row r="423" spans="1:1" ht="13.2" x14ac:dyDescent="0.25">
      <c r="A423" s="16"/>
    </row>
    <row r="424" spans="1:1" ht="13.2" x14ac:dyDescent="0.25">
      <c r="A424" s="16"/>
    </row>
    <row r="425" spans="1:1" ht="13.2" x14ac:dyDescent="0.25">
      <c r="A425" s="16"/>
    </row>
    <row r="426" spans="1:1" ht="13.2" x14ac:dyDescent="0.25">
      <c r="A426" s="16"/>
    </row>
    <row r="427" spans="1:1" ht="13.2" x14ac:dyDescent="0.25">
      <c r="A427" s="16"/>
    </row>
    <row r="428" spans="1:1" ht="13.2" x14ac:dyDescent="0.25">
      <c r="A428" s="16"/>
    </row>
    <row r="429" spans="1:1" ht="13.2" x14ac:dyDescent="0.25">
      <c r="A429" s="16"/>
    </row>
    <row r="430" spans="1:1" ht="13.2" x14ac:dyDescent="0.25">
      <c r="A430" s="16"/>
    </row>
    <row r="431" spans="1:1" ht="13.2" x14ac:dyDescent="0.25">
      <c r="A431" s="16"/>
    </row>
    <row r="432" spans="1:1" ht="13.2" x14ac:dyDescent="0.25">
      <c r="A432" s="16"/>
    </row>
    <row r="433" spans="1:1" ht="13.2" x14ac:dyDescent="0.25">
      <c r="A433" s="16"/>
    </row>
    <row r="434" spans="1:1" ht="13.2" x14ac:dyDescent="0.25">
      <c r="A434" s="16"/>
    </row>
    <row r="435" spans="1:1" ht="13.2" x14ac:dyDescent="0.25">
      <c r="A435" s="16"/>
    </row>
    <row r="436" spans="1:1" ht="13.2" x14ac:dyDescent="0.25">
      <c r="A436" s="16"/>
    </row>
    <row r="437" spans="1:1" ht="13.2" x14ac:dyDescent="0.25">
      <c r="A437" s="16"/>
    </row>
    <row r="438" spans="1:1" ht="13.2" x14ac:dyDescent="0.25">
      <c r="A438" s="16"/>
    </row>
    <row r="439" spans="1:1" ht="13.2" x14ac:dyDescent="0.25">
      <c r="A439" s="16"/>
    </row>
    <row r="440" spans="1:1" ht="13.2" x14ac:dyDescent="0.25">
      <c r="A440" s="16"/>
    </row>
    <row r="441" spans="1:1" ht="13.2" x14ac:dyDescent="0.25">
      <c r="A441" s="16"/>
    </row>
    <row r="442" spans="1:1" ht="13.2" x14ac:dyDescent="0.25">
      <c r="A442" s="16"/>
    </row>
    <row r="443" spans="1:1" ht="13.2" x14ac:dyDescent="0.25">
      <c r="A443" s="16"/>
    </row>
    <row r="444" spans="1:1" ht="13.2" x14ac:dyDescent="0.25">
      <c r="A444" s="16"/>
    </row>
    <row r="445" spans="1:1" ht="13.2" x14ac:dyDescent="0.25">
      <c r="A445" s="16"/>
    </row>
    <row r="446" spans="1:1" ht="13.2" x14ac:dyDescent="0.25">
      <c r="A446" s="16"/>
    </row>
    <row r="447" spans="1:1" ht="13.2" x14ac:dyDescent="0.25">
      <c r="A447" s="16"/>
    </row>
    <row r="448" spans="1:1" ht="13.2" x14ac:dyDescent="0.25">
      <c r="A448" s="16"/>
    </row>
    <row r="449" spans="1:1" ht="13.2" x14ac:dyDescent="0.25">
      <c r="A449" s="16"/>
    </row>
    <row r="450" spans="1:1" ht="13.2" x14ac:dyDescent="0.25">
      <c r="A450" s="16"/>
    </row>
    <row r="451" spans="1:1" ht="13.2" x14ac:dyDescent="0.25">
      <c r="A451" s="16"/>
    </row>
    <row r="452" spans="1:1" ht="13.2" x14ac:dyDescent="0.25">
      <c r="A452" s="16"/>
    </row>
    <row r="453" spans="1:1" ht="13.2" x14ac:dyDescent="0.25">
      <c r="A453" s="16"/>
    </row>
    <row r="454" spans="1:1" ht="13.2" x14ac:dyDescent="0.25">
      <c r="A454" s="16"/>
    </row>
    <row r="455" spans="1:1" ht="13.2" x14ac:dyDescent="0.25">
      <c r="A455" s="16"/>
    </row>
    <row r="456" spans="1:1" ht="13.2" x14ac:dyDescent="0.25">
      <c r="A456" s="16"/>
    </row>
    <row r="457" spans="1:1" ht="13.2" x14ac:dyDescent="0.25">
      <c r="A457" s="16"/>
    </row>
    <row r="458" spans="1:1" ht="13.2" x14ac:dyDescent="0.25">
      <c r="A458" s="16"/>
    </row>
    <row r="459" spans="1:1" ht="13.2" x14ac:dyDescent="0.25">
      <c r="A459" s="16"/>
    </row>
    <row r="460" spans="1:1" ht="13.2" x14ac:dyDescent="0.25">
      <c r="A460" s="16"/>
    </row>
    <row r="461" spans="1:1" ht="13.2" x14ac:dyDescent="0.25">
      <c r="A461" s="16"/>
    </row>
    <row r="462" spans="1:1" ht="13.2" x14ac:dyDescent="0.25">
      <c r="A462" s="16"/>
    </row>
    <row r="463" spans="1:1" ht="13.2" x14ac:dyDescent="0.25">
      <c r="A463" s="16"/>
    </row>
    <row r="464" spans="1:1" ht="13.2" x14ac:dyDescent="0.25">
      <c r="A464" s="16"/>
    </row>
    <row r="465" spans="1:1" ht="13.2" x14ac:dyDescent="0.25">
      <c r="A465" s="16"/>
    </row>
    <row r="466" spans="1:1" ht="13.2" x14ac:dyDescent="0.25">
      <c r="A466" s="16"/>
    </row>
    <row r="467" spans="1:1" ht="13.2" x14ac:dyDescent="0.25">
      <c r="A467" s="16"/>
    </row>
    <row r="468" spans="1:1" ht="13.2" x14ac:dyDescent="0.25">
      <c r="A468" s="16"/>
    </row>
    <row r="469" spans="1:1" ht="13.2" x14ac:dyDescent="0.25">
      <c r="A469" s="16"/>
    </row>
    <row r="470" spans="1:1" ht="13.2" x14ac:dyDescent="0.25">
      <c r="A470" s="16"/>
    </row>
    <row r="471" spans="1:1" ht="13.2" x14ac:dyDescent="0.25">
      <c r="A471" s="16"/>
    </row>
    <row r="472" spans="1:1" ht="13.2" x14ac:dyDescent="0.25">
      <c r="A472" s="16"/>
    </row>
    <row r="473" spans="1:1" ht="13.2" x14ac:dyDescent="0.25">
      <c r="A473" s="16"/>
    </row>
    <row r="474" spans="1:1" ht="13.2" x14ac:dyDescent="0.25">
      <c r="A474" s="16"/>
    </row>
    <row r="475" spans="1:1" ht="13.2" x14ac:dyDescent="0.25">
      <c r="A475" s="16"/>
    </row>
    <row r="476" spans="1:1" ht="13.2" x14ac:dyDescent="0.25">
      <c r="A476" s="16"/>
    </row>
    <row r="477" spans="1:1" ht="13.2" x14ac:dyDescent="0.25">
      <c r="A477" s="16"/>
    </row>
    <row r="478" spans="1:1" ht="13.2" x14ac:dyDescent="0.25">
      <c r="A478" s="16"/>
    </row>
    <row r="479" spans="1:1" ht="13.2" x14ac:dyDescent="0.25">
      <c r="A479" s="16"/>
    </row>
    <row r="480" spans="1:1" ht="13.2" x14ac:dyDescent="0.25">
      <c r="A480" s="16"/>
    </row>
    <row r="481" spans="1:1" ht="13.2" x14ac:dyDescent="0.25">
      <c r="A481" s="16"/>
    </row>
    <row r="482" spans="1:1" ht="13.2" x14ac:dyDescent="0.25">
      <c r="A482" s="16"/>
    </row>
    <row r="483" spans="1:1" ht="13.2" x14ac:dyDescent="0.25">
      <c r="A483" s="16"/>
    </row>
    <row r="484" spans="1:1" ht="13.2" x14ac:dyDescent="0.25">
      <c r="A484" s="16"/>
    </row>
    <row r="485" spans="1:1" ht="13.2" x14ac:dyDescent="0.25">
      <c r="A485" s="16"/>
    </row>
    <row r="486" spans="1:1" ht="13.2" x14ac:dyDescent="0.25">
      <c r="A486" s="16"/>
    </row>
    <row r="487" spans="1:1" ht="13.2" x14ac:dyDescent="0.25">
      <c r="A487" s="16"/>
    </row>
    <row r="488" spans="1:1" ht="13.2" x14ac:dyDescent="0.25">
      <c r="A488" s="16"/>
    </row>
    <row r="489" spans="1:1" ht="13.2" x14ac:dyDescent="0.25">
      <c r="A489" s="16"/>
    </row>
    <row r="490" spans="1:1" ht="13.2" x14ac:dyDescent="0.25">
      <c r="A490" s="16"/>
    </row>
    <row r="491" spans="1:1" ht="13.2" x14ac:dyDescent="0.25">
      <c r="A491" s="16"/>
    </row>
    <row r="492" spans="1:1" ht="13.2" x14ac:dyDescent="0.25">
      <c r="A492" s="16"/>
    </row>
    <row r="493" spans="1:1" ht="13.2" x14ac:dyDescent="0.25">
      <c r="A493" s="16"/>
    </row>
    <row r="494" spans="1:1" ht="13.2" x14ac:dyDescent="0.25">
      <c r="A494" s="16"/>
    </row>
    <row r="495" spans="1:1" ht="13.2" x14ac:dyDescent="0.25">
      <c r="A495" s="16"/>
    </row>
    <row r="496" spans="1:1" ht="13.2" x14ac:dyDescent="0.25">
      <c r="A496" s="16"/>
    </row>
    <row r="497" spans="1:1" ht="13.2" x14ac:dyDescent="0.25">
      <c r="A497" s="16"/>
    </row>
    <row r="498" spans="1:1" ht="13.2" x14ac:dyDescent="0.25">
      <c r="A498" s="16"/>
    </row>
    <row r="499" spans="1:1" ht="13.2" x14ac:dyDescent="0.25">
      <c r="A499" s="16"/>
    </row>
    <row r="500" spans="1:1" ht="13.2" x14ac:dyDescent="0.25">
      <c r="A500" s="16"/>
    </row>
    <row r="501" spans="1:1" ht="13.2" x14ac:dyDescent="0.25">
      <c r="A501" s="16"/>
    </row>
    <row r="502" spans="1:1" ht="13.2" x14ac:dyDescent="0.25">
      <c r="A502" s="16"/>
    </row>
    <row r="503" spans="1:1" ht="13.2" x14ac:dyDescent="0.25">
      <c r="A503" s="16"/>
    </row>
    <row r="504" spans="1:1" ht="13.2" x14ac:dyDescent="0.25">
      <c r="A504" s="16"/>
    </row>
    <row r="505" spans="1:1" ht="13.2" x14ac:dyDescent="0.25">
      <c r="A505" s="16"/>
    </row>
    <row r="506" spans="1:1" ht="13.2" x14ac:dyDescent="0.25">
      <c r="A506" s="16"/>
    </row>
    <row r="507" spans="1:1" ht="13.2" x14ac:dyDescent="0.25">
      <c r="A507" s="16"/>
    </row>
    <row r="508" spans="1:1" ht="13.2" x14ac:dyDescent="0.25">
      <c r="A508" s="16"/>
    </row>
    <row r="509" spans="1:1" ht="13.2" x14ac:dyDescent="0.25">
      <c r="A509" s="16"/>
    </row>
    <row r="510" spans="1:1" ht="13.2" x14ac:dyDescent="0.25">
      <c r="A510" s="16"/>
    </row>
    <row r="511" spans="1:1" ht="13.2" x14ac:dyDescent="0.25">
      <c r="A511" s="16"/>
    </row>
    <row r="512" spans="1:1" ht="13.2" x14ac:dyDescent="0.25">
      <c r="A512" s="16"/>
    </row>
    <row r="513" spans="1:1" ht="13.2" x14ac:dyDescent="0.25">
      <c r="A513" s="16"/>
    </row>
    <row r="514" spans="1:1" ht="13.2" x14ac:dyDescent="0.25">
      <c r="A514" s="16"/>
    </row>
    <row r="515" spans="1:1" ht="13.2" x14ac:dyDescent="0.25">
      <c r="A515" s="16"/>
    </row>
    <row r="516" spans="1:1" ht="13.2" x14ac:dyDescent="0.25">
      <c r="A516" s="16"/>
    </row>
    <row r="517" spans="1:1" ht="13.2" x14ac:dyDescent="0.25">
      <c r="A517" s="16"/>
    </row>
    <row r="518" spans="1:1" ht="13.2" x14ac:dyDescent="0.25">
      <c r="A518" s="16"/>
    </row>
    <row r="519" spans="1:1" ht="13.2" x14ac:dyDescent="0.25">
      <c r="A519" s="16"/>
    </row>
    <row r="520" spans="1:1" ht="13.2" x14ac:dyDescent="0.25">
      <c r="A520" s="16"/>
    </row>
    <row r="521" spans="1:1" ht="13.2" x14ac:dyDescent="0.25">
      <c r="A521" s="16"/>
    </row>
    <row r="522" spans="1:1" ht="13.2" x14ac:dyDescent="0.25">
      <c r="A522" s="16"/>
    </row>
    <row r="523" spans="1:1" ht="13.2" x14ac:dyDescent="0.25">
      <c r="A523" s="16"/>
    </row>
    <row r="524" spans="1:1" ht="13.2" x14ac:dyDescent="0.25">
      <c r="A524" s="16"/>
    </row>
    <row r="525" spans="1:1" ht="13.2" x14ac:dyDescent="0.25">
      <c r="A525" s="16"/>
    </row>
    <row r="526" spans="1:1" ht="13.2" x14ac:dyDescent="0.25">
      <c r="A526" s="16"/>
    </row>
    <row r="527" spans="1:1" ht="13.2" x14ac:dyDescent="0.25">
      <c r="A527" s="16"/>
    </row>
    <row r="528" spans="1:1" ht="13.2" x14ac:dyDescent="0.25">
      <c r="A528" s="16"/>
    </row>
    <row r="529" spans="1:1" ht="13.2" x14ac:dyDescent="0.25">
      <c r="A529" s="16"/>
    </row>
    <row r="530" spans="1:1" ht="13.2" x14ac:dyDescent="0.25">
      <c r="A530" s="16"/>
    </row>
    <row r="531" spans="1:1" ht="13.2" x14ac:dyDescent="0.25">
      <c r="A531" s="16"/>
    </row>
    <row r="532" spans="1:1" ht="13.2" x14ac:dyDescent="0.25">
      <c r="A532" s="16"/>
    </row>
    <row r="533" spans="1:1" ht="13.2" x14ac:dyDescent="0.25">
      <c r="A533" s="16"/>
    </row>
    <row r="534" spans="1:1" ht="13.2" x14ac:dyDescent="0.25">
      <c r="A534" s="16"/>
    </row>
    <row r="535" spans="1:1" ht="13.2" x14ac:dyDescent="0.25">
      <c r="A535" s="16"/>
    </row>
    <row r="536" spans="1:1" ht="13.2" x14ac:dyDescent="0.25">
      <c r="A536" s="16"/>
    </row>
    <row r="537" spans="1:1" ht="13.2" x14ac:dyDescent="0.25">
      <c r="A537" s="16"/>
    </row>
    <row r="538" spans="1:1" ht="13.2" x14ac:dyDescent="0.25">
      <c r="A538" s="16"/>
    </row>
    <row r="539" spans="1:1" ht="13.2" x14ac:dyDescent="0.25">
      <c r="A539" s="16"/>
    </row>
    <row r="540" spans="1:1" ht="13.2" x14ac:dyDescent="0.25">
      <c r="A540" s="16"/>
    </row>
    <row r="541" spans="1:1" ht="13.2" x14ac:dyDescent="0.25">
      <c r="A541" s="16"/>
    </row>
    <row r="542" spans="1:1" ht="13.2" x14ac:dyDescent="0.25">
      <c r="A542" s="16"/>
    </row>
    <row r="543" spans="1:1" ht="13.2" x14ac:dyDescent="0.25">
      <c r="A543" s="16"/>
    </row>
    <row r="544" spans="1:1" ht="13.2" x14ac:dyDescent="0.25">
      <c r="A544" s="16"/>
    </row>
    <row r="545" spans="1:1" ht="13.2" x14ac:dyDescent="0.25">
      <c r="A545" s="16"/>
    </row>
    <row r="546" spans="1:1" ht="13.2" x14ac:dyDescent="0.25">
      <c r="A546" s="16"/>
    </row>
    <row r="547" spans="1:1" ht="13.2" x14ac:dyDescent="0.25">
      <c r="A547" s="16"/>
    </row>
    <row r="548" spans="1:1" ht="13.2" x14ac:dyDescent="0.25">
      <c r="A548" s="16"/>
    </row>
    <row r="549" spans="1:1" ht="13.2" x14ac:dyDescent="0.25">
      <c r="A549" s="16"/>
    </row>
    <row r="550" spans="1:1" ht="13.2" x14ac:dyDescent="0.25">
      <c r="A550" s="16"/>
    </row>
    <row r="551" spans="1:1" ht="13.2" x14ac:dyDescent="0.25">
      <c r="A551" s="16"/>
    </row>
    <row r="552" spans="1:1" ht="13.2" x14ac:dyDescent="0.25">
      <c r="A552" s="16"/>
    </row>
    <row r="553" spans="1:1" ht="13.2" x14ac:dyDescent="0.25">
      <c r="A553" s="16"/>
    </row>
    <row r="554" spans="1:1" ht="13.2" x14ac:dyDescent="0.25">
      <c r="A554" s="16"/>
    </row>
    <row r="555" spans="1:1" ht="13.2" x14ac:dyDescent="0.25">
      <c r="A555" s="16"/>
    </row>
    <row r="556" spans="1:1" ht="13.2" x14ac:dyDescent="0.25">
      <c r="A556" s="16"/>
    </row>
    <row r="557" spans="1:1" ht="13.2" x14ac:dyDescent="0.25">
      <c r="A557" s="16"/>
    </row>
    <row r="558" spans="1:1" ht="13.2" x14ac:dyDescent="0.25">
      <c r="A558" s="16"/>
    </row>
    <row r="559" spans="1:1" ht="13.2" x14ac:dyDescent="0.25">
      <c r="A559" s="16"/>
    </row>
    <row r="560" spans="1:1" ht="13.2" x14ac:dyDescent="0.25">
      <c r="A560" s="16"/>
    </row>
    <row r="561" spans="1:1" ht="13.2" x14ac:dyDescent="0.25">
      <c r="A561" s="16"/>
    </row>
    <row r="562" spans="1:1" ht="13.2" x14ac:dyDescent="0.25">
      <c r="A562" s="16"/>
    </row>
    <row r="563" spans="1:1" ht="13.2" x14ac:dyDescent="0.25">
      <c r="A563" s="16"/>
    </row>
    <row r="564" spans="1:1" ht="13.2" x14ac:dyDescent="0.25">
      <c r="A564" s="16"/>
    </row>
    <row r="565" spans="1:1" ht="13.2" x14ac:dyDescent="0.25">
      <c r="A565" s="16"/>
    </row>
    <row r="566" spans="1:1" ht="13.2" x14ac:dyDescent="0.25">
      <c r="A566" s="16"/>
    </row>
    <row r="567" spans="1:1" ht="13.2" x14ac:dyDescent="0.25">
      <c r="A567" s="16"/>
    </row>
    <row r="568" spans="1:1" ht="13.2" x14ac:dyDescent="0.25">
      <c r="A568" s="16"/>
    </row>
    <row r="569" spans="1:1" ht="13.2" x14ac:dyDescent="0.25">
      <c r="A569" s="16"/>
    </row>
    <row r="570" spans="1:1" ht="13.2" x14ac:dyDescent="0.25">
      <c r="A570" s="16"/>
    </row>
    <row r="571" spans="1:1" ht="13.2" x14ac:dyDescent="0.25">
      <c r="A571" s="16"/>
    </row>
    <row r="572" spans="1:1" ht="13.2" x14ac:dyDescent="0.25">
      <c r="A572" s="16"/>
    </row>
    <row r="573" spans="1:1" ht="13.2" x14ac:dyDescent="0.25">
      <c r="A573" s="16"/>
    </row>
    <row r="574" spans="1:1" ht="13.2" x14ac:dyDescent="0.25">
      <c r="A574" s="16"/>
    </row>
    <row r="575" spans="1:1" ht="13.2" x14ac:dyDescent="0.25">
      <c r="A575" s="16"/>
    </row>
    <row r="576" spans="1:1" ht="13.2" x14ac:dyDescent="0.25">
      <c r="A576" s="16"/>
    </row>
    <row r="577" spans="1:1" ht="13.2" x14ac:dyDescent="0.25">
      <c r="A577" s="16"/>
    </row>
    <row r="578" spans="1:1" ht="13.2" x14ac:dyDescent="0.25">
      <c r="A578" s="16"/>
    </row>
    <row r="579" spans="1:1" ht="13.2" x14ac:dyDescent="0.25">
      <c r="A579" s="16"/>
    </row>
    <row r="580" spans="1:1" ht="13.2" x14ac:dyDescent="0.25">
      <c r="A580" s="16"/>
    </row>
    <row r="581" spans="1:1" ht="13.2" x14ac:dyDescent="0.25">
      <c r="A581" s="16"/>
    </row>
    <row r="582" spans="1:1" ht="13.2" x14ac:dyDescent="0.25">
      <c r="A582" s="16"/>
    </row>
    <row r="583" spans="1:1" ht="13.2" x14ac:dyDescent="0.25">
      <c r="A583" s="16"/>
    </row>
    <row r="584" spans="1:1" ht="13.2" x14ac:dyDescent="0.25">
      <c r="A584" s="16"/>
    </row>
    <row r="585" spans="1:1" ht="13.2" x14ac:dyDescent="0.25">
      <c r="A585" s="16"/>
    </row>
    <row r="586" spans="1:1" ht="13.2" x14ac:dyDescent="0.25">
      <c r="A586" s="16"/>
    </row>
    <row r="587" spans="1:1" ht="13.2" x14ac:dyDescent="0.25">
      <c r="A587" s="16"/>
    </row>
    <row r="588" spans="1:1" ht="13.2" x14ac:dyDescent="0.25">
      <c r="A588" s="16"/>
    </row>
    <row r="589" spans="1:1" ht="13.2" x14ac:dyDescent="0.25">
      <c r="A589" s="16"/>
    </row>
    <row r="590" spans="1:1" ht="13.2" x14ac:dyDescent="0.25">
      <c r="A590" s="16"/>
    </row>
    <row r="591" spans="1:1" ht="13.2" x14ac:dyDescent="0.25">
      <c r="A591" s="16"/>
    </row>
    <row r="592" spans="1:1" ht="13.2" x14ac:dyDescent="0.25">
      <c r="A592" s="16"/>
    </row>
    <row r="593" spans="1:1" ht="13.2" x14ac:dyDescent="0.25">
      <c r="A593" s="16"/>
    </row>
    <row r="594" spans="1:1" ht="13.2" x14ac:dyDescent="0.25">
      <c r="A594" s="16"/>
    </row>
    <row r="595" spans="1:1" ht="13.2" x14ac:dyDescent="0.25">
      <c r="A595" s="16"/>
    </row>
    <row r="596" spans="1:1" ht="13.2" x14ac:dyDescent="0.25">
      <c r="A596" s="16"/>
    </row>
    <row r="597" spans="1:1" ht="13.2" x14ac:dyDescent="0.25">
      <c r="A597" s="16"/>
    </row>
    <row r="598" spans="1:1" ht="13.2" x14ac:dyDescent="0.25">
      <c r="A598" s="16"/>
    </row>
    <row r="599" spans="1:1" ht="13.2" x14ac:dyDescent="0.25">
      <c r="A599" s="16"/>
    </row>
    <row r="600" spans="1:1" ht="13.2" x14ac:dyDescent="0.25">
      <c r="A600" s="16"/>
    </row>
    <row r="601" spans="1:1" ht="13.2" x14ac:dyDescent="0.25">
      <c r="A601" s="16"/>
    </row>
    <row r="602" spans="1:1" ht="13.2" x14ac:dyDescent="0.25">
      <c r="A602" s="16"/>
    </row>
    <row r="603" spans="1:1" ht="13.2" x14ac:dyDescent="0.25">
      <c r="A603" s="16"/>
    </row>
    <row r="604" spans="1:1" ht="13.2" x14ac:dyDescent="0.25">
      <c r="A604" s="16"/>
    </row>
    <row r="605" spans="1:1" ht="13.2" x14ac:dyDescent="0.25">
      <c r="A605" s="16"/>
    </row>
    <row r="606" spans="1:1" ht="13.2" x14ac:dyDescent="0.25">
      <c r="A606" s="16"/>
    </row>
    <row r="607" spans="1:1" ht="13.2" x14ac:dyDescent="0.25">
      <c r="A607" s="16"/>
    </row>
    <row r="608" spans="1:1" ht="13.2" x14ac:dyDescent="0.25">
      <c r="A608" s="16"/>
    </row>
    <row r="609" spans="1:1" ht="13.2" x14ac:dyDescent="0.25">
      <c r="A609" s="16"/>
    </row>
    <row r="610" spans="1:1" ht="13.2" x14ac:dyDescent="0.25">
      <c r="A610" s="16"/>
    </row>
    <row r="611" spans="1:1" ht="13.2" x14ac:dyDescent="0.25">
      <c r="A611" s="16"/>
    </row>
    <row r="612" spans="1:1" ht="13.2" x14ac:dyDescent="0.25">
      <c r="A612" s="16"/>
    </row>
    <row r="613" spans="1:1" ht="13.2" x14ac:dyDescent="0.25">
      <c r="A613" s="16"/>
    </row>
    <row r="614" spans="1:1" ht="13.2" x14ac:dyDescent="0.25">
      <c r="A614" s="16"/>
    </row>
    <row r="615" spans="1:1" ht="13.2" x14ac:dyDescent="0.25">
      <c r="A615" s="16"/>
    </row>
    <row r="616" spans="1:1" ht="13.2" x14ac:dyDescent="0.25">
      <c r="A616" s="16"/>
    </row>
    <row r="617" spans="1:1" ht="13.2" x14ac:dyDescent="0.25">
      <c r="A617" s="16"/>
    </row>
    <row r="618" spans="1:1" ht="13.2" x14ac:dyDescent="0.25">
      <c r="A618" s="16"/>
    </row>
    <row r="619" spans="1:1" ht="13.2" x14ac:dyDescent="0.25">
      <c r="A619" s="16"/>
    </row>
    <row r="620" spans="1:1" ht="13.2" x14ac:dyDescent="0.25">
      <c r="A620" s="16"/>
    </row>
    <row r="621" spans="1:1" ht="13.2" x14ac:dyDescent="0.25">
      <c r="A621" s="16"/>
    </row>
    <row r="622" spans="1:1" ht="13.2" x14ac:dyDescent="0.25">
      <c r="A622" s="16"/>
    </row>
    <row r="623" spans="1:1" ht="13.2" x14ac:dyDescent="0.25">
      <c r="A623" s="16"/>
    </row>
    <row r="624" spans="1:1" ht="13.2" x14ac:dyDescent="0.25">
      <c r="A624" s="16"/>
    </row>
    <row r="625" spans="1:1" ht="13.2" x14ac:dyDescent="0.25">
      <c r="A625" s="16"/>
    </row>
    <row r="626" spans="1:1" ht="13.2" x14ac:dyDescent="0.25">
      <c r="A626" s="16"/>
    </row>
    <row r="627" spans="1:1" ht="13.2" x14ac:dyDescent="0.25">
      <c r="A627" s="16"/>
    </row>
    <row r="628" spans="1:1" ht="13.2" x14ac:dyDescent="0.25">
      <c r="A628" s="16"/>
    </row>
    <row r="629" spans="1:1" ht="13.2" x14ac:dyDescent="0.25">
      <c r="A629" s="16"/>
    </row>
    <row r="630" spans="1:1" ht="13.2" x14ac:dyDescent="0.25">
      <c r="A630" s="16"/>
    </row>
    <row r="631" spans="1:1" ht="13.2" x14ac:dyDescent="0.25">
      <c r="A631" s="16"/>
    </row>
    <row r="632" spans="1:1" ht="13.2" x14ac:dyDescent="0.25">
      <c r="A632" s="16"/>
    </row>
    <row r="633" spans="1:1" ht="13.2" x14ac:dyDescent="0.25">
      <c r="A633" s="16"/>
    </row>
    <row r="634" spans="1:1" ht="13.2" x14ac:dyDescent="0.25">
      <c r="A634" s="16"/>
    </row>
    <row r="635" spans="1:1" ht="13.2" x14ac:dyDescent="0.25">
      <c r="A635" s="16"/>
    </row>
    <row r="636" spans="1:1" ht="13.2" x14ac:dyDescent="0.25">
      <c r="A636" s="16"/>
    </row>
    <row r="637" spans="1:1" ht="13.2" x14ac:dyDescent="0.25">
      <c r="A637" s="16"/>
    </row>
    <row r="638" spans="1:1" ht="13.2" x14ac:dyDescent="0.25">
      <c r="A638" s="16"/>
    </row>
    <row r="639" spans="1:1" ht="13.2" x14ac:dyDescent="0.25">
      <c r="A639" s="16"/>
    </row>
    <row r="640" spans="1:1" ht="13.2" x14ac:dyDescent="0.25">
      <c r="A640" s="16"/>
    </row>
    <row r="641" spans="1:1" ht="13.2" x14ac:dyDescent="0.25">
      <c r="A641" s="16"/>
    </row>
    <row r="642" spans="1:1" ht="13.2" x14ac:dyDescent="0.25">
      <c r="A642" s="16"/>
    </row>
    <row r="643" spans="1:1" ht="13.2" x14ac:dyDescent="0.25">
      <c r="A643" s="16"/>
    </row>
    <row r="644" spans="1:1" ht="13.2" x14ac:dyDescent="0.25">
      <c r="A644" s="16"/>
    </row>
    <row r="645" spans="1:1" ht="13.2" x14ac:dyDescent="0.25">
      <c r="A645" s="16"/>
    </row>
    <row r="646" spans="1:1" ht="13.2" x14ac:dyDescent="0.25">
      <c r="A646" s="16"/>
    </row>
    <row r="647" spans="1:1" ht="13.2" x14ac:dyDescent="0.25">
      <c r="A647" s="16"/>
    </row>
    <row r="648" spans="1:1" ht="13.2" x14ac:dyDescent="0.25">
      <c r="A648" s="16"/>
    </row>
    <row r="649" spans="1:1" ht="13.2" x14ac:dyDescent="0.25">
      <c r="A649" s="16"/>
    </row>
    <row r="650" spans="1:1" ht="13.2" x14ac:dyDescent="0.25">
      <c r="A650" s="16"/>
    </row>
    <row r="651" spans="1:1" ht="13.2" x14ac:dyDescent="0.25">
      <c r="A651" s="16"/>
    </row>
    <row r="652" spans="1:1" ht="13.2" x14ac:dyDescent="0.25">
      <c r="A652" s="16"/>
    </row>
    <row r="653" spans="1:1" ht="13.2" x14ac:dyDescent="0.25">
      <c r="A653" s="16"/>
    </row>
    <row r="654" spans="1:1" ht="13.2" x14ac:dyDescent="0.25">
      <c r="A654" s="16"/>
    </row>
    <row r="655" spans="1:1" ht="13.2" x14ac:dyDescent="0.25">
      <c r="A655" s="16"/>
    </row>
    <row r="656" spans="1:1" ht="13.2" x14ac:dyDescent="0.25">
      <c r="A656" s="16"/>
    </row>
    <row r="657" spans="1:1" ht="13.2" x14ac:dyDescent="0.25">
      <c r="A657" s="16"/>
    </row>
    <row r="658" spans="1:1" ht="13.2" x14ac:dyDescent="0.25">
      <c r="A658" s="16"/>
    </row>
    <row r="659" spans="1:1" ht="13.2" x14ac:dyDescent="0.25">
      <c r="A659" s="16"/>
    </row>
    <row r="660" spans="1:1" ht="13.2" x14ac:dyDescent="0.25">
      <c r="A660" s="16"/>
    </row>
    <row r="661" spans="1:1" ht="13.2" x14ac:dyDescent="0.25">
      <c r="A661" s="16"/>
    </row>
    <row r="662" spans="1:1" ht="13.2" x14ac:dyDescent="0.25">
      <c r="A662" s="16"/>
    </row>
    <row r="663" spans="1:1" ht="13.2" x14ac:dyDescent="0.25">
      <c r="A663" s="16"/>
    </row>
    <row r="664" spans="1:1" ht="13.2" x14ac:dyDescent="0.25">
      <c r="A664" s="16"/>
    </row>
    <row r="665" spans="1:1" ht="13.2" x14ac:dyDescent="0.25">
      <c r="A665" s="16"/>
    </row>
    <row r="666" spans="1:1" ht="13.2" x14ac:dyDescent="0.25">
      <c r="A666" s="16"/>
    </row>
    <row r="667" spans="1:1" ht="13.2" x14ac:dyDescent="0.25">
      <c r="A667" s="16"/>
    </row>
    <row r="668" spans="1:1" ht="13.2" x14ac:dyDescent="0.25">
      <c r="A668" s="16"/>
    </row>
    <row r="669" spans="1:1" ht="13.2" x14ac:dyDescent="0.25">
      <c r="A669" s="16"/>
    </row>
    <row r="670" spans="1:1" ht="13.2" x14ac:dyDescent="0.25">
      <c r="A670" s="16"/>
    </row>
    <row r="671" spans="1:1" ht="13.2" x14ac:dyDescent="0.25">
      <c r="A671" s="16"/>
    </row>
    <row r="672" spans="1:1" ht="13.2" x14ac:dyDescent="0.25">
      <c r="A672" s="16"/>
    </row>
    <row r="673" spans="1:1" ht="13.2" x14ac:dyDescent="0.25">
      <c r="A673" s="16"/>
    </row>
    <row r="674" spans="1:1" ht="13.2" x14ac:dyDescent="0.25">
      <c r="A674" s="16"/>
    </row>
    <row r="675" spans="1:1" ht="13.2" x14ac:dyDescent="0.25">
      <c r="A675" s="16"/>
    </row>
    <row r="676" spans="1:1" ht="13.2" x14ac:dyDescent="0.25">
      <c r="A676" s="16"/>
    </row>
    <row r="677" spans="1:1" ht="13.2" x14ac:dyDescent="0.25">
      <c r="A677" s="16"/>
    </row>
    <row r="678" spans="1:1" ht="13.2" x14ac:dyDescent="0.25">
      <c r="A678" s="16"/>
    </row>
    <row r="679" spans="1:1" ht="13.2" x14ac:dyDescent="0.25">
      <c r="A679" s="16"/>
    </row>
    <row r="680" spans="1:1" ht="13.2" x14ac:dyDescent="0.25">
      <c r="A680" s="16"/>
    </row>
    <row r="681" spans="1:1" ht="13.2" x14ac:dyDescent="0.25">
      <c r="A681" s="16"/>
    </row>
    <row r="682" spans="1:1" ht="13.2" x14ac:dyDescent="0.25">
      <c r="A682" s="16"/>
    </row>
    <row r="683" spans="1:1" ht="13.2" x14ac:dyDescent="0.25">
      <c r="A683" s="16"/>
    </row>
    <row r="684" spans="1:1" ht="13.2" x14ac:dyDescent="0.25">
      <c r="A684" s="16"/>
    </row>
    <row r="685" spans="1:1" ht="13.2" x14ac:dyDescent="0.25">
      <c r="A685" s="16"/>
    </row>
    <row r="686" spans="1:1" ht="13.2" x14ac:dyDescent="0.25">
      <c r="A686" s="16"/>
    </row>
    <row r="687" spans="1:1" ht="13.2" x14ac:dyDescent="0.25">
      <c r="A687" s="16"/>
    </row>
    <row r="688" spans="1:1" ht="13.2" x14ac:dyDescent="0.25">
      <c r="A688" s="16"/>
    </row>
    <row r="689" spans="1:1" ht="13.2" x14ac:dyDescent="0.25">
      <c r="A689" s="16"/>
    </row>
    <row r="690" spans="1:1" ht="13.2" x14ac:dyDescent="0.25">
      <c r="A690" s="16"/>
    </row>
    <row r="691" spans="1:1" ht="13.2" x14ac:dyDescent="0.25">
      <c r="A691" s="16"/>
    </row>
    <row r="692" spans="1:1" ht="13.2" x14ac:dyDescent="0.25">
      <c r="A692" s="16"/>
    </row>
    <row r="693" spans="1:1" ht="13.2" x14ac:dyDescent="0.25">
      <c r="A693" s="16"/>
    </row>
    <row r="694" spans="1:1" ht="13.2" x14ac:dyDescent="0.25">
      <c r="A694" s="16"/>
    </row>
    <row r="695" spans="1:1" ht="13.2" x14ac:dyDescent="0.25">
      <c r="A695" s="16"/>
    </row>
    <row r="696" spans="1:1" ht="13.2" x14ac:dyDescent="0.25">
      <c r="A696" s="16"/>
    </row>
    <row r="697" spans="1:1" ht="13.2" x14ac:dyDescent="0.25">
      <c r="A697" s="16"/>
    </row>
    <row r="698" spans="1:1" ht="13.2" x14ac:dyDescent="0.25">
      <c r="A698" s="16"/>
    </row>
    <row r="699" spans="1:1" ht="13.2" x14ac:dyDescent="0.25">
      <c r="A699" s="16"/>
    </row>
    <row r="700" spans="1:1" ht="13.2" x14ac:dyDescent="0.25">
      <c r="A700" s="16"/>
    </row>
    <row r="701" spans="1:1" ht="13.2" x14ac:dyDescent="0.25">
      <c r="A701" s="16"/>
    </row>
    <row r="702" spans="1:1" ht="13.2" x14ac:dyDescent="0.25">
      <c r="A702" s="16"/>
    </row>
    <row r="703" spans="1:1" ht="13.2" x14ac:dyDescent="0.25">
      <c r="A703" s="16"/>
    </row>
    <row r="704" spans="1:1" ht="13.2" x14ac:dyDescent="0.25">
      <c r="A704" s="16"/>
    </row>
    <row r="705" spans="1:1" ht="13.2" x14ac:dyDescent="0.25">
      <c r="A705" s="16"/>
    </row>
    <row r="706" spans="1:1" ht="13.2" x14ac:dyDescent="0.25">
      <c r="A706" s="16"/>
    </row>
    <row r="707" spans="1:1" ht="13.2" x14ac:dyDescent="0.25">
      <c r="A707" s="16"/>
    </row>
    <row r="708" spans="1:1" ht="13.2" x14ac:dyDescent="0.25">
      <c r="A708" s="16"/>
    </row>
    <row r="709" spans="1:1" ht="13.2" x14ac:dyDescent="0.25">
      <c r="A709" s="16"/>
    </row>
    <row r="710" spans="1:1" ht="13.2" x14ac:dyDescent="0.25">
      <c r="A710" s="16"/>
    </row>
    <row r="711" spans="1:1" ht="13.2" x14ac:dyDescent="0.25">
      <c r="A711" s="16"/>
    </row>
    <row r="712" spans="1:1" ht="13.2" x14ac:dyDescent="0.25">
      <c r="A712" s="16"/>
    </row>
    <row r="713" spans="1:1" ht="13.2" x14ac:dyDescent="0.25">
      <c r="A713" s="16"/>
    </row>
    <row r="714" spans="1:1" ht="13.2" x14ac:dyDescent="0.25">
      <c r="A714" s="16"/>
    </row>
    <row r="715" spans="1:1" ht="13.2" x14ac:dyDescent="0.25">
      <c r="A715" s="16"/>
    </row>
    <row r="716" spans="1:1" ht="13.2" x14ac:dyDescent="0.25">
      <c r="A716" s="16"/>
    </row>
    <row r="717" spans="1:1" ht="13.2" x14ac:dyDescent="0.25">
      <c r="A717" s="16"/>
    </row>
    <row r="718" spans="1:1" ht="13.2" x14ac:dyDescent="0.25">
      <c r="A718" s="16"/>
    </row>
    <row r="719" spans="1:1" ht="13.2" x14ac:dyDescent="0.25">
      <c r="A719" s="16"/>
    </row>
    <row r="720" spans="1:1" ht="13.2" x14ac:dyDescent="0.25">
      <c r="A720" s="16"/>
    </row>
    <row r="721" spans="1:1" ht="13.2" x14ac:dyDescent="0.25">
      <c r="A721" s="16"/>
    </row>
    <row r="722" spans="1:1" ht="13.2" x14ac:dyDescent="0.25">
      <c r="A722" s="16"/>
    </row>
    <row r="723" spans="1:1" ht="13.2" x14ac:dyDescent="0.25">
      <c r="A723" s="16"/>
    </row>
    <row r="724" spans="1:1" ht="13.2" x14ac:dyDescent="0.25">
      <c r="A724" s="16"/>
    </row>
    <row r="725" spans="1:1" ht="13.2" x14ac:dyDescent="0.25">
      <c r="A725" s="16"/>
    </row>
    <row r="726" spans="1:1" ht="13.2" x14ac:dyDescent="0.25">
      <c r="A726" s="16"/>
    </row>
    <row r="727" spans="1:1" ht="13.2" x14ac:dyDescent="0.25">
      <c r="A727" s="16"/>
    </row>
    <row r="728" spans="1:1" ht="13.2" x14ac:dyDescent="0.25">
      <c r="A728" s="16"/>
    </row>
    <row r="729" spans="1:1" ht="13.2" x14ac:dyDescent="0.25">
      <c r="A729" s="16"/>
    </row>
    <row r="730" spans="1:1" ht="13.2" x14ac:dyDescent="0.25">
      <c r="A730" s="16"/>
    </row>
    <row r="731" spans="1:1" ht="13.2" x14ac:dyDescent="0.25">
      <c r="A731" s="16"/>
    </row>
    <row r="732" spans="1:1" ht="13.2" x14ac:dyDescent="0.25">
      <c r="A732" s="16"/>
    </row>
    <row r="733" spans="1:1" ht="13.2" x14ac:dyDescent="0.25">
      <c r="A733" s="16"/>
    </row>
    <row r="734" spans="1:1" ht="13.2" x14ac:dyDescent="0.25">
      <c r="A734" s="16"/>
    </row>
    <row r="735" spans="1:1" ht="13.2" x14ac:dyDescent="0.25">
      <c r="A735" s="16"/>
    </row>
    <row r="736" spans="1:1" ht="13.2" x14ac:dyDescent="0.25">
      <c r="A736" s="16"/>
    </row>
    <row r="737" spans="1:1" ht="13.2" x14ac:dyDescent="0.25">
      <c r="A737" s="16"/>
    </row>
    <row r="738" spans="1:1" ht="13.2" x14ac:dyDescent="0.25">
      <c r="A738" s="16"/>
    </row>
    <row r="739" spans="1:1" ht="13.2" x14ac:dyDescent="0.25">
      <c r="A739" s="16"/>
    </row>
    <row r="740" spans="1:1" ht="13.2" x14ac:dyDescent="0.25">
      <c r="A740" s="16"/>
    </row>
    <row r="741" spans="1:1" ht="13.2" x14ac:dyDescent="0.25">
      <c r="A741" s="16"/>
    </row>
    <row r="742" spans="1:1" ht="13.2" x14ac:dyDescent="0.25">
      <c r="A742" s="16"/>
    </row>
    <row r="743" spans="1:1" ht="13.2" x14ac:dyDescent="0.25">
      <c r="A743" s="16"/>
    </row>
    <row r="744" spans="1:1" ht="13.2" x14ac:dyDescent="0.25">
      <c r="A744" s="16"/>
    </row>
    <row r="745" spans="1:1" ht="13.2" x14ac:dyDescent="0.25">
      <c r="A745" s="16"/>
    </row>
    <row r="746" spans="1:1" ht="13.2" x14ac:dyDescent="0.25">
      <c r="A746" s="16"/>
    </row>
    <row r="747" spans="1:1" ht="13.2" x14ac:dyDescent="0.25">
      <c r="A747" s="16"/>
    </row>
    <row r="748" spans="1:1" ht="13.2" x14ac:dyDescent="0.25">
      <c r="A748" s="16"/>
    </row>
    <row r="749" spans="1:1" ht="13.2" x14ac:dyDescent="0.25">
      <c r="A749" s="16"/>
    </row>
    <row r="750" spans="1:1" ht="13.2" x14ac:dyDescent="0.25">
      <c r="A750" s="16"/>
    </row>
    <row r="751" spans="1:1" ht="13.2" x14ac:dyDescent="0.25">
      <c r="A751" s="16"/>
    </row>
    <row r="752" spans="1:1" ht="13.2" x14ac:dyDescent="0.25">
      <c r="A752" s="16"/>
    </row>
    <row r="753" spans="1:1" ht="13.2" x14ac:dyDescent="0.25">
      <c r="A753" s="16"/>
    </row>
    <row r="754" spans="1:1" ht="13.2" x14ac:dyDescent="0.25">
      <c r="A754" s="16"/>
    </row>
    <row r="755" spans="1:1" ht="13.2" x14ac:dyDescent="0.25">
      <c r="A755" s="16"/>
    </row>
    <row r="756" spans="1:1" ht="13.2" x14ac:dyDescent="0.25">
      <c r="A756" s="16"/>
    </row>
    <row r="757" spans="1:1" ht="13.2" x14ac:dyDescent="0.25">
      <c r="A757" s="16"/>
    </row>
    <row r="758" spans="1:1" ht="13.2" x14ac:dyDescent="0.25">
      <c r="A758" s="16"/>
    </row>
    <row r="759" spans="1:1" ht="13.2" x14ac:dyDescent="0.25">
      <c r="A759" s="16"/>
    </row>
    <row r="760" spans="1:1" ht="13.2" x14ac:dyDescent="0.25">
      <c r="A760" s="16"/>
    </row>
    <row r="761" spans="1:1" ht="13.2" x14ac:dyDescent="0.25">
      <c r="A761" s="16"/>
    </row>
    <row r="762" spans="1:1" ht="13.2" x14ac:dyDescent="0.25">
      <c r="A762" s="16"/>
    </row>
    <row r="763" spans="1:1" ht="13.2" x14ac:dyDescent="0.25">
      <c r="A763" s="16"/>
    </row>
    <row r="764" spans="1:1" ht="13.2" x14ac:dyDescent="0.25">
      <c r="A764" s="16"/>
    </row>
    <row r="765" spans="1:1" ht="13.2" x14ac:dyDescent="0.25">
      <c r="A765" s="16"/>
    </row>
    <row r="766" spans="1:1" ht="13.2" x14ac:dyDescent="0.25">
      <c r="A766" s="16"/>
    </row>
    <row r="767" spans="1:1" ht="13.2" x14ac:dyDescent="0.25">
      <c r="A767" s="16"/>
    </row>
    <row r="768" spans="1:1" ht="13.2" x14ac:dyDescent="0.25">
      <c r="A768" s="16"/>
    </row>
    <row r="769" spans="1:1" ht="13.2" x14ac:dyDescent="0.25">
      <c r="A769" s="16"/>
    </row>
    <row r="770" spans="1:1" ht="13.2" x14ac:dyDescent="0.25">
      <c r="A770" s="16"/>
    </row>
    <row r="771" spans="1:1" ht="13.2" x14ac:dyDescent="0.25">
      <c r="A771" s="16"/>
    </row>
    <row r="772" spans="1:1" ht="13.2" x14ac:dyDescent="0.25">
      <c r="A772" s="16"/>
    </row>
    <row r="773" spans="1:1" ht="13.2" x14ac:dyDescent="0.25">
      <c r="A773" s="16"/>
    </row>
    <row r="774" spans="1:1" ht="13.2" x14ac:dyDescent="0.25">
      <c r="A774" s="16"/>
    </row>
    <row r="775" spans="1:1" ht="13.2" x14ac:dyDescent="0.25">
      <c r="A775" s="16"/>
    </row>
    <row r="776" spans="1:1" ht="13.2" x14ac:dyDescent="0.25">
      <c r="A776" s="16"/>
    </row>
    <row r="777" spans="1:1" ht="13.2" x14ac:dyDescent="0.25">
      <c r="A777" s="16"/>
    </row>
    <row r="778" spans="1:1" ht="13.2" x14ac:dyDescent="0.25">
      <c r="A778" s="16"/>
    </row>
    <row r="779" spans="1:1" ht="13.2" x14ac:dyDescent="0.25">
      <c r="A779" s="16"/>
    </row>
    <row r="780" spans="1:1" ht="13.2" x14ac:dyDescent="0.25">
      <c r="A780" s="16"/>
    </row>
    <row r="781" spans="1:1" ht="13.2" x14ac:dyDescent="0.25">
      <c r="A781" s="16"/>
    </row>
    <row r="782" spans="1:1" ht="13.2" x14ac:dyDescent="0.25">
      <c r="A782" s="16"/>
    </row>
    <row r="783" spans="1:1" ht="13.2" x14ac:dyDescent="0.25">
      <c r="A783" s="16"/>
    </row>
    <row r="784" spans="1:1" ht="13.2" x14ac:dyDescent="0.25">
      <c r="A784" s="16"/>
    </row>
    <row r="785" spans="1:1" ht="13.2" x14ac:dyDescent="0.25">
      <c r="A785" s="16"/>
    </row>
    <row r="786" spans="1:1" ht="13.2" x14ac:dyDescent="0.25">
      <c r="A786" s="16"/>
    </row>
    <row r="787" spans="1:1" ht="13.2" x14ac:dyDescent="0.25">
      <c r="A787" s="16"/>
    </row>
    <row r="788" spans="1:1" ht="13.2" x14ac:dyDescent="0.25">
      <c r="A788" s="16"/>
    </row>
    <row r="789" spans="1:1" ht="13.2" x14ac:dyDescent="0.25">
      <c r="A789" s="16"/>
    </row>
    <row r="790" spans="1:1" ht="13.2" x14ac:dyDescent="0.25">
      <c r="A790" s="16"/>
    </row>
    <row r="791" spans="1:1" ht="13.2" x14ac:dyDescent="0.25">
      <c r="A791" s="16"/>
    </row>
    <row r="792" spans="1:1" ht="13.2" x14ac:dyDescent="0.25">
      <c r="A792" s="16"/>
    </row>
    <row r="793" spans="1:1" ht="13.2" x14ac:dyDescent="0.25">
      <c r="A793" s="16"/>
    </row>
    <row r="794" spans="1:1" ht="13.2" x14ac:dyDescent="0.25">
      <c r="A794" s="16"/>
    </row>
    <row r="795" spans="1:1" ht="13.2" x14ac:dyDescent="0.25">
      <c r="A795" s="16"/>
    </row>
    <row r="796" spans="1:1" ht="13.2" x14ac:dyDescent="0.25">
      <c r="A796" s="16"/>
    </row>
    <row r="797" spans="1:1" ht="13.2" x14ac:dyDescent="0.25">
      <c r="A797" s="16"/>
    </row>
    <row r="798" spans="1:1" ht="13.2" x14ac:dyDescent="0.25">
      <c r="A798" s="16"/>
    </row>
    <row r="799" spans="1:1" ht="13.2" x14ac:dyDescent="0.25">
      <c r="A799" s="16"/>
    </row>
    <row r="800" spans="1:1" ht="13.2" x14ac:dyDescent="0.25">
      <c r="A800" s="16"/>
    </row>
    <row r="801" spans="1:1" ht="13.2" x14ac:dyDescent="0.25">
      <c r="A801" s="16"/>
    </row>
    <row r="802" spans="1:1" ht="13.2" x14ac:dyDescent="0.25">
      <c r="A802" s="16"/>
    </row>
    <row r="803" spans="1:1" ht="13.2" x14ac:dyDescent="0.25">
      <c r="A803" s="16"/>
    </row>
    <row r="804" spans="1:1" ht="13.2" x14ac:dyDescent="0.25">
      <c r="A804" s="16"/>
    </row>
    <row r="805" spans="1:1" ht="13.2" x14ac:dyDescent="0.25">
      <c r="A805" s="16"/>
    </row>
    <row r="806" spans="1:1" ht="13.2" x14ac:dyDescent="0.25">
      <c r="A806" s="16"/>
    </row>
    <row r="807" spans="1:1" ht="13.2" x14ac:dyDescent="0.25">
      <c r="A807" s="16"/>
    </row>
    <row r="808" spans="1:1" ht="13.2" x14ac:dyDescent="0.25">
      <c r="A808" s="16"/>
    </row>
    <row r="809" spans="1:1" ht="13.2" x14ac:dyDescent="0.25">
      <c r="A809" s="16"/>
    </row>
    <row r="810" spans="1:1" ht="13.2" x14ac:dyDescent="0.25">
      <c r="A810" s="16"/>
    </row>
    <row r="811" spans="1:1" ht="13.2" x14ac:dyDescent="0.25">
      <c r="A811" s="16"/>
    </row>
    <row r="812" spans="1:1" ht="13.2" x14ac:dyDescent="0.25">
      <c r="A812" s="16"/>
    </row>
    <row r="813" spans="1:1" ht="13.2" x14ac:dyDescent="0.25">
      <c r="A813" s="16"/>
    </row>
    <row r="814" spans="1:1" ht="13.2" x14ac:dyDescent="0.25">
      <c r="A814" s="16"/>
    </row>
    <row r="815" spans="1:1" ht="13.2" x14ac:dyDescent="0.25">
      <c r="A815" s="16"/>
    </row>
    <row r="816" spans="1:1" ht="13.2" x14ac:dyDescent="0.25">
      <c r="A816" s="16"/>
    </row>
    <row r="817" spans="1:1" ht="13.2" x14ac:dyDescent="0.25">
      <c r="A817" s="16"/>
    </row>
    <row r="818" spans="1:1" ht="13.2" x14ac:dyDescent="0.25">
      <c r="A818" s="16"/>
    </row>
    <row r="819" spans="1:1" ht="13.2" x14ac:dyDescent="0.25">
      <c r="A819" s="16"/>
    </row>
    <row r="820" spans="1:1" ht="13.2" x14ac:dyDescent="0.25">
      <c r="A820" s="16"/>
    </row>
    <row r="821" spans="1:1" ht="13.2" x14ac:dyDescent="0.25">
      <c r="A821" s="16"/>
    </row>
    <row r="822" spans="1:1" ht="13.2" x14ac:dyDescent="0.25">
      <c r="A822" s="16"/>
    </row>
    <row r="823" spans="1:1" ht="13.2" x14ac:dyDescent="0.25">
      <c r="A823" s="16"/>
    </row>
    <row r="824" spans="1:1" ht="13.2" x14ac:dyDescent="0.25">
      <c r="A824" s="16"/>
    </row>
    <row r="825" spans="1:1" ht="13.2" x14ac:dyDescent="0.25">
      <c r="A825" s="16"/>
    </row>
    <row r="826" spans="1:1" ht="13.2" x14ac:dyDescent="0.25">
      <c r="A826" s="16"/>
    </row>
    <row r="827" spans="1:1" ht="13.2" x14ac:dyDescent="0.25">
      <c r="A827" s="16"/>
    </row>
    <row r="828" spans="1:1" ht="13.2" x14ac:dyDescent="0.25">
      <c r="A828" s="16"/>
    </row>
    <row r="829" spans="1:1" ht="13.2" x14ac:dyDescent="0.25">
      <c r="A829" s="16"/>
    </row>
    <row r="830" spans="1:1" ht="13.2" x14ac:dyDescent="0.25">
      <c r="A830" s="16"/>
    </row>
    <row r="831" spans="1:1" ht="13.2" x14ac:dyDescent="0.25">
      <c r="A831" s="16"/>
    </row>
    <row r="832" spans="1:1" ht="13.2" x14ac:dyDescent="0.25">
      <c r="A832" s="16"/>
    </row>
    <row r="833" spans="1:1" ht="13.2" x14ac:dyDescent="0.25">
      <c r="A833" s="16"/>
    </row>
    <row r="834" spans="1:1" ht="13.2" x14ac:dyDescent="0.25">
      <c r="A834" s="16"/>
    </row>
    <row r="835" spans="1:1" ht="13.2" x14ac:dyDescent="0.25">
      <c r="A835" s="16"/>
    </row>
    <row r="836" spans="1:1" ht="13.2" x14ac:dyDescent="0.25">
      <c r="A836" s="16"/>
    </row>
    <row r="837" spans="1:1" ht="13.2" x14ac:dyDescent="0.25">
      <c r="A837" s="16"/>
    </row>
    <row r="838" spans="1:1" ht="13.2" x14ac:dyDescent="0.25">
      <c r="A838" s="16"/>
    </row>
    <row r="839" spans="1:1" ht="13.2" x14ac:dyDescent="0.25">
      <c r="A839" s="16"/>
    </row>
    <row r="840" spans="1:1" ht="13.2" x14ac:dyDescent="0.25">
      <c r="A840" s="16"/>
    </row>
    <row r="841" spans="1:1" ht="13.2" x14ac:dyDescent="0.25">
      <c r="A841" s="16"/>
    </row>
    <row r="842" spans="1:1" ht="13.2" x14ac:dyDescent="0.25">
      <c r="A842" s="16"/>
    </row>
    <row r="843" spans="1:1" ht="13.2" x14ac:dyDescent="0.25">
      <c r="A843" s="16"/>
    </row>
    <row r="844" spans="1:1" ht="13.2" x14ac:dyDescent="0.25">
      <c r="A844" s="16"/>
    </row>
    <row r="845" spans="1:1" ht="13.2" x14ac:dyDescent="0.25">
      <c r="A845" s="16"/>
    </row>
    <row r="846" spans="1:1" ht="13.2" x14ac:dyDescent="0.25">
      <c r="A846" s="16"/>
    </row>
    <row r="847" spans="1:1" ht="13.2" x14ac:dyDescent="0.25">
      <c r="A847" s="16"/>
    </row>
    <row r="848" spans="1:1" ht="13.2" x14ac:dyDescent="0.25">
      <c r="A848" s="16"/>
    </row>
    <row r="849" spans="1:1" ht="13.2" x14ac:dyDescent="0.25">
      <c r="A849" s="16"/>
    </row>
    <row r="850" spans="1:1" ht="13.2" x14ac:dyDescent="0.25">
      <c r="A850" s="16"/>
    </row>
    <row r="851" spans="1:1" ht="13.2" x14ac:dyDescent="0.25">
      <c r="A851" s="16"/>
    </row>
    <row r="852" spans="1:1" ht="13.2" x14ac:dyDescent="0.25">
      <c r="A852" s="16"/>
    </row>
    <row r="853" spans="1:1" ht="13.2" x14ac:dyDescent="0.25">
      <c r="A853" s="16"/>
    </row>
    <row r="854" spans="1:1" ht="13.2" x14ac:dyDescent="0.25">
      <c r="A854" s="16"/>
    </row>
    <row r="855" spans="1:1" ht="13.2" x14ac:dyDescent="0.25">
      <c r="A855" s="16"/>
    </row>
    <row r="856" spans="1:1" ht="13.2" x14ac:dyDescent="0.25">
      <c r="A856" s="16"/>
    </row>
    <row r="857" spans="1:1" ht="13.2" x14ac:dyDescent="0.25">
      <c r="A857" s="16"/>
    </row>
    <row r="858" spans="1:1" ht="13.2" x14ac:dyDescent="0.25">
      <c r="A858" s="16"/>
    </row>
    <row r="859" spans="1:1" ht="13.2" x14ac:dyDescent="0.25">
      <c r="A859" s="16"/>
    </row>
    <row r="860" spans="1:1" ht="13.2" x14ac:dyDescent="0.25">
      <c r="A860" s="16"/>
    </row>
    <row r="861" spans="1:1" ht="13.2" x14ac:dyDescent="0.25">
      <c r="A861" s="16"/>
    </row>
    <row r="862" spans="1:1" ht="13.2" x14ac:dyDescent="0.25">
      <c r="A862" s="16"/>
    </row>
    <row r="863" spans="1:1" ht="13.2" x14ac:dyDescent="0.25">
      <c r="A863" s="16"/>
    </row>
    <row r="864" spans="1:1" ht="13.2" x14ac:dyDescent="0.25">
      <c r="A864" s="16"/>
    </row>
    <row r="865" spans="1:1" ht="13.2" x14ac:dyDescent="0.25">
      <c r="A865" s="16"/>
    </row>
    <row r="866" spans="1:1" ht="13.2" x14ac:dyDescent="0.25">
      <c r="A866" s="16"/>
    </row>
    <row r="867" spans="1:1" ht="13.2" x14ac:dyDescent="0.25">
      <c r="A867" s="16"/>
    </row>
    <row r="868" spans="1:1" ht="13.2" x14ac:dyDescent="0.25">
      <c r="A868" s="16"/>
    </row>
    <row r="869" spans="1:1" ht="13.2" x14ac:dyDescent="0.25">
      <c r="A869" s="16"/>
    </row>
    <row r="870" spans="1:1" ht="13.2" x14ac:dyDescent="0.25">
      <c r="A870" s="16"/>
    </row>
    <row r="871" spans="1:1" ht="13.2" x14ac:dyDescent="0.25">
      <c r="A871" s="16"/>
    </row>
    <row r="872" spans="1:1" ht="13.2" x14ac:dyDescent="0.25">
      <c r="A872" s="16"/>
    </row>
    <row r="873" spans="1:1" ht="13.2" x14ac:dyDescent="0.25">
      <c r="A873" s="16"/>
    </row>
    <row r="874" spans="1:1" ht="13.2" x14ac:dyDescent="0.25">
      <c r="A874" s="16"/>
    </row>
    <row r="875" spans="1:1" ht="13.2" x14ac:dyDescent="0.25">
      <c r="A875" s="16"/>
    </row>
    <row r="876" spans="1:1" ht="13.2" x14ac:dyDescent="0.25">
      <c r="A876" s="16"/>
    </row>
    <row r="877" spans="1:1" ht="13.2" x14ac:dyDescent="0.25">
      <c r="A877" s="16"/>
    </row>
    <row r="878" spans="1:1" ht="13.2" x14ac:dyDescent="0.25">
      <c r="A878" s="16"/>
    </row>
    <row r="879" spans="1:1" ht="13.2" x14ac:dyDescent="0.25">
      <c r="A879" s="16"/>
    </row>
    <row r="880" spans="1:1" ht="13.2" x14ac:dyDescent="0.25">
      <c r="A880" s="16"/>
    </row>
    <row r="881" spans="1:1" ht="13.2" x14ac:dyDescent="0.25">
      <c r="A881" s="16"/>
    </row>
    <row r="882" spans="1:1" ht="13.2" x14ac:dyDescent="0.25">
      <c r="A882" s="16"/>
    </row>
    <row r="883" spans="1:1" ht="13.2" x14ac:dyDescent="0.25">
      <c r="A883" s="16"/>
    </row>
    <row r="884" spans="1:1" ht="13.2" x14ac:dyDescent="0.25">
      <c r="A884" s="16"/>
    </row>
    <row r="885" spans="1:1" ht="13.2" x14ac:dyDescent="0.25">
      <c r="A885" s="16"/>
    </row>
    <row r="886" spans="1:1" ht="13.2" x14ac:dyDescent="0.25">
      <c r="A886" s="16"/>
    </row>
    <row r="887" spans="1:1" ht="13.2" x14ac:dyDescent="0.25">
      <c r="A887" s="16"/>
    </row>
    <row r="888" spans="1:1" ht="13.2" x14ac:dyDescent="0.25">
      <c r="A888" s="16"/>
    </row>
    <row r="889" spans="1:1" ht="13.2" x14ac:dyDescent="0.25">
      <c r="A889" s="16"/>
    </row>
    <row r="890" spans="1:1" ht="13.2" x14ac:dyDescent="0.25">
      <c r="A890" s="16"/>
    </row>
    <row r="891" spans="1:1" ht="13.2" x14ac:dyDescent="0.25">
      <c r="A891" s="16"/>
    </row>
    <row r="892" spans="1:1" ht="13.2" x14ac:dyDescent="0.25">
      <c r="A892" s="16"/>
    </row>
    <row r="893" spans="1:1" ht="13.2" x14ac:dyDescent="0.25">
      <c r="A893" s="16"/>
    </row>
    <row r="894" spans="1:1" ht="13.2" x14ac:dyDescent="0.25">
      <c r="A894" s="16"/>
    </row>
    <row r="895" spans="1:1" ht="13.2" x14ac:dyDescent="0.25">
      <c r="A895" s="16"/>
    </row>
    <row r="896" spans="1:1" ht="13.2" x14ac:dyDescent="0.25">
      <c r="A896" s="16"/>
    </row>
    <row r="897" spans="1:1" ht="13.2" x14ac:dyDescent="0.25">
      <c r="A897" s="16"/>
    </row>
    <row r="898" spans="1:1" ht="13.2" x14ac:dyDescent="0.25">
      <c r="A898" s="16"/>
    </row>
    <row r="899" spans="1:1" ht="13.2" x14ac:dyDescent="0.25">
      <c r="A899" s="16"/>
    </row>
    <row r="900" spans="1:1" ht="13.2" x14ac:dyDescent="0.25">
      <c r="A900" s="16"/>
    </row>
    <row r="901" spans="1:1" ht="13.2" x14ac:dyDescent="0.25">
      <c r="A901" s="16"/>
    </row>
    <row r="902" spans="1:1" ht="13.2" x14ac:dyDescent="0.25">
      <c r="A902" s="16"/>
    </row>
    <row r="903" spans="1:1" ht="13.2" x14ac:dyDescent="0.25">
      <c r="A903" s="16"/>
    </row>
    <row r="904" spans="1:1" ht="13.2" x14ac:dyDescent="0.25">
      <c r="A904" s="16"/>
    </row>
    <row r="905" spans="1:1" ht="13.2" x14ac:dyDescent="0.25">
      <c r="A905" s="16"/>
    </row>
    <row r="906" spans="1:1" ht="13.2" x14ac:dyDescent="0.25">
      <c r="A906" s="16"/>
    </row>
    <row r="907" spans="1:1" ht="13.2" x14ac:dyDescent="0.25">
      <c r="A907" s="16"/>
    </row>
    <row r="908" spans="1:1" ht="13.2" x14ac:dyDescent="0.25">
      <c r="A908" s="16"/>
    </row>
    <row r="909" spans="1:1" ht="13.2" x14ac:dyDescent="0.25">
      <c r="A909" s="16"/>
    </row>
    <row r="910" spans="1:1" ht="13.2" x14ac:dyDescent="0.25">
      <c r="A910" s="16"/>
    </row>
    <row r="911" spans="1:1" ht="13.2" x14ac:dyDescent="0.25">
      <c r="A911" s="16"/>
    </row>
    <row r="912" spans="1:1" ht="13.2" x14ac:dyDescent="0.25">
      <c r="A912" s="16"/>
    </row>
    <row r="913" spans="1:1" ht="13.2" x14ac:dyDescent="0.25">
      <c r="A913" s="16"/>
    </row>
    <row r="914" spans="1:1" ht="13.2" x14ac:dyDescent="0.25">
      <c r="A914" s="16"/>
    </row>
    <row r="915" spans="1:1" ht="13.2" x14ac:dyDescent="0.25">
      <c r="A915" s="16"/>
    </row>
    <row r="916" spans="1:1" ht="13.2" x14ac:dyDescent="0.25">
      <c r="A916" s="16"/>
    </row>
    <row r="917" spans="1:1" ht="13.2" x14ac:dyDescent="0.25">
      <c r="A917" s="16"/>
    </row>
    <row r="918" spans="1:1" ht="13.2" x14ac:dyDescent="0.25">
      <c r="A918" s="16"/>
    </row>
    <row r="919" spans="1:1" ht="13.2" x14ac:dyDescent="0.25">
      <c r="A919" s="16"/>
    </row>
    <row r="920" spans="1:1" ht="13.2" x14ac:dyDescent="0.25">
      <c r="A920" s="16"/>
    </row>
    <row r="921" spans="1:1" ht="13.2" x14ac:dyDescent="0.25">
      <c r="A921" s="16"/>
    </row>
    <row r="922" spans="1:1" ht="13.2" x14ac:dyDescent="0.25">
      <c r="A922" s="16"/>
    </row>
    <row r="923" spans="1:1" ht="13.2" x14ac:dyDescent="0.25">
      <c r="A923" s="16"/>
    </row>
    <row r="924" spans="1:1" ht="13.2" x14ac:dyDescent="0.25">
      <c r="A924" s="16"/>
    </row>
    <row r="925" spans="1:1" ht="13.2" x14ac:dyDescent="0.25">
      <c r="A925" s="16"/>
    </row>
    <row r="926" spans="1:1" ht="13.2" x14ac:dyDescent="0.25">
      <c r="A926" s="16"/>
    </row>
    <row r="927" spans="1:1" ht="13.2" x14ac:dyDescent="0.25">
      <c r="A927" s="16"/>
    </row>
    <row r="928" spans="1:1" ht="13.2" x14ac:dyDescent="0.25">
      <c r="A928" s="16"/>
    </row>
    <row r="929" spans="1:1" ht="13.2" x14ac:dyDescent="0.25">
      <c r="A929" s="16"/>
    </row>
    <row r="930" spans="1:1" ht="13.2" x14ac:dyDescent="0.25">
      <c r="A930" s="16"/>
    </row>
    <row r="931" spans="1:1" ht="13.2" x14ac:dyDescent="0.25">
      <c r="A931" s="16"/>
    </row>
    <row r="932" spans="1:1" ht="13.2" x14ac:dyDescent="0.25">
      <c r="A932" s="16"/>
    </row>
    <row r="933" spans="1:1" ht="13.2" x14ac:dyDescent="0.25">
      <c r="A933" s="16"/>
    </row>
    <row r="934" spans="1:1" ht="13.2" x14ac:dyDescent="0.25">
      <c r="A934" s="16"/>
    </row>
    <row r="935" spans="1:1" ht="13.2" x14ac:dyDescent="0.25">
      <c r="A935" s="16"/>
    </row>
    <row r="936" spans="1:1" ht="13.2" x14ac:dyDescent="0.25">
      <c r="A936" s="16"/>
    </row>
    <row r="937" spans="1:1" ht="13.2" x14ac:dyDescent="0.25">
      <c r="A937" s="16"/>
    </row>
    <row r="938" spans="1:1" ht="13.2" x14ac:dyDescent="0.25">
      <c r="A938" s="16"/>
    </row>
    <row r="939" spans="1:1" ht="13.2" x14ac:dyDescent="0.25">
      <c r="A939" s="16"/>
    </row>
    <row r="940" spans="1:1" ht="13.2" x14ac:dyDescent="0.25">
      <c r="A940" s="16"/>
    </row>
    <row r="941" spans="1:1" ht="13.2" x14ac:dyDescent="0.25">
      <c r="A941" s="16"/>
    </row>
    <row r="942" spans="1:1" ht="13.2" x14ac:dyDescent="0.25">
      <c r="A942" s="16"/>
    </row>
    <row r="943" spans="1:1" ht="13.2" x14ac:dyDescent="0.25">
      <c r="A943" s="16"/>
    </row>
    <row r="944" spans="1:1" ht="13.2" x14ac:dyDescent="0.25">
      <c r="A944" s="16"/>
    </row>
    <row r="945" spans="1:1" ht="13.2" x14ac:dyDescent="0.25">
      <c r="A945" s="16"/>
    </row>
    <row r="946" spans="1:1" ht="13.2" x14ac:dyDescent="0.25">
      <c r="A946" s="16"/>
    </row>
    <row r="947" spans="1:1" ht="13.2" x14ac:dyDescent="0.25">
      <c r="A947" s="16"/>
    </row>
    <row r="948" spans="1:1" ht="13.2" x14ac:dyDescent="0.25">
      <c r="A948" s="16"/>
    </row>
    <row r="949" spans="1:1" ht="13.2" x14ac:dyDescent="0.25">
      <c r="A949" s="16"/>
    </row>
    <row r="950" spans="1:1" ht="13.2" x14ac:dyDescent="0.25">
      <c r="A950" s="16"/>
    </row>
    <row r="951" spans="1:1" ht="13.2" x14ac:dyDescent="0.25">
      <c r="A951" s="16"/>
    </row>
    <row r="952" spans="1:1" ht="13.2" x14ac:dyDescent="0.25">
      <c r="A952" s="16"/>
    </row>
    <row r="953" spans="1:1" ht="13.2" x14ac:dyDescent="0.25">
      <c r="A953" s="16"/>
    </row>
    <row r="954" spans="1:1" ht="13.2" x14ac:dyDescent="0.25">
      <c r="A954" s="16"/>
    </row>
    <row r="955" spans="1:1" ht="13.2" x14ac:dyDescent="0.25">
      <c r="A955" s="16"/>
    </row>
    <row r="956" spans="1:1" ht="13.2" x14ac:dyDescent="0.25">
      <c r="A956" s="16"/>
    </row>
    <row r="957" spans="1:1" ht="13.2" x14ac:dyDescent="0.25">
      <c r="A957" s="16"/>
    </row>
    <row r="958" spans="1:1" ht="13.2" x14ac:dyDescent="0.25">
      <c r="A958" s="16"/>
    </row>
    <row r="959" spans="1:1" ht="13.2" x14ac:dyDescent="0.25">
      <c r="A959" s="16"/>
    </row>
    <row r="960" spans="1:1" ht="13.2" x14ac:dyDescent="0.25">
      <c r="A960" s="16"/>
    </row>
    <row r="961" spans="1:1" ht="13.2" x14ac:dyDescent="0.25">
      <c r="A961" s="16"/>
    </row>
    <row r="962" spans="1:1" ht="13.2" x14ac:dyDescent="0.25">
      <c r="A962" s="16"/>
    </row>
    <row r="963" spans="1:1" ht="13.2" x14ac:dyDescent="0.25">
      <c r="A963" s="16"/>
    </row>
    <row r="964" spans="1:1" ht="13.2" x14ac:dyDescent="0.25">
      <c r="A964" s="16"/>
    </row>
    <row r="965" spans="1:1" ht="13.2" x14ac:dyDescent="0.25">
      <c r="A965" s="16"/>
    </row>
    <row r="966" spans="1:1" ht="13.2" x14ac:dyDescent="0.25">
      <c r="A966" s="16"/>
    </row>
    <row r="967" spans="1:1" ht="13.2" x14ac:dyDescent="0.25">
      <c r="A967" s="16"/>
    </row>
    <row r="968" spans="1:1" ht="13.2" x14ac:dyDescent="0.25">
      <c r="A968" s="16"/>
    </row>
    <row r="969" spans="1:1" ht="13.2" x14ac:dyDescent="0.25">
      <c r="A969" s="16"/>
    </row>
    <row r="970" spans="1:1" ht="13.2" x14ac:dyDescent="0.25">
      <c r="A970" s="16"/>
    </row>
    <row r="971" spans="1:1" ht="13.2" x14ac:dyDescent="0.25">
      <c r="A971" s="16"/>
    </row>
    <row r="972" spans="1:1" ht="13.2" x14ac:dyDescent="0.25">
      <c r="A972" s="16"/>
    </row>
    <row r="973" spans="1:1" ht="13.2" x14ac:dyDescent="0.25">
      <c r="A973" s="16"/>
    </row>
    <row r="974" spans="1:1" ht="13.2" x14ac:dyDescent="0.25">
      <c r="A974" s="16"/>
    </row>
    <row r="975" spans="1:1" ht="13.2" x14ac:dyDescent="0.25">
      <c r="A975" s="16"/>
    </row>
    <row r="976" spans="1:1" ht="13.2" x14ac:dyDescent="0.25">
      <c r="A976" s="16"/>
    </row>
    <row r="977" spans="1:1" ht="13.2" x14ac:dyDescent="0.25">
      <c r="A977" s="16"/>
    </row>
    <row r="978" spans="1:1" ht="13.2" x14ac:dyDescent="0.25">
      <c r="A978" s="16"/>
    </row>
    <row r="979" spans="1:1" ht="13.2" x14ac:dyDescent="0.25">
      <c r="A979" s="16"/>
    </row>
    <row r="980" spans="1:1" ht="13.2" x14ac:dyDescent="0.25">
      <c r="A980" s="16"/>
    </row>
    <row r="981" spans="1:1" ht="13.2" x14ac:dyDescent="0.25">
      <c r="A981" s="16"/>
    </row>
    <row r="982" spans="1:1" ht="13.2" x14ac:dyDescent="0.25">
      <c r="A982" s="16"/>
    </row>
    <row r="983" spans="1:1" ht="13.2" x14ac:dyDescent="0.25">
      <c r="A983" s="16"/>
    </row>
    <row r="984" spans="1:1" ht="13.2" x14ac:dyDescent="0.25">
      <c r="A984" s="16"/>
    </row>
    <row r="985" spans="1:1" ht="13.2" x14ac:dyDescent="0.25">
      <c r="A985" s="16"/>
    </row>
    <row r="986" spans="1:1" ht="13.2" x14ac:dyDescent="0.25">
      <c r="A986" s="16"/>
    </row>
    <row r="987" spans="1:1" ht="13.2" x14ac:dyDescent="0.25">
      <c r="A987" s="16"/>
    </row>
    <row r="988" spans="1:1" ht="13.2" x14ac:dyDescent="0.25">
      <c r="A988" s="16"/>
    </row>
    <row r="989" spans="1:1" ht="13.2" x14ac:dyDescent="0.25">
      <c r="A989" s="16"/>
    </row>
    <row r="990" spans="1:1" ht="13.2" x14ac:dyDescent="0.25">
      <c r="A990" s="16"/>
    </row>
    <row r="991" spans="1:1" ht="13.2" x14ac:dyDescent="0.25">
      <c r="A991" s="16"/>
    </row>
    <row r="992" spans="1:1" ht="13.2" x14ac:dyDescent="0.25">
      <c r="A992" s="16"/>
    </row>
    <row r="993" spans="1:1" ht="13.2" x14ac:dyDescent="0.25">
      <c r="A993" s="16"/>
    </row>
    <row r="994" spans="1:1" ht="13.2" x14ac:dyDescent="0.25">
      <c r="A994" s="16"/>
    </row>
    <row r="995" spans="1:1" ht="13.2" x14ac:dyDescent="0.25">
      <c r="A995" s="16"/>
    </row>
    <row r="996" spans="1:1" ht="13.2" x14ac:dyDescent="0.25">
      <c r="A996" s="16"/>
    </row>
    <row r="997" spans="1:1" ht="13.2" x14ac:dyDescent="0.25">
      <c r="A997" s="16"/>
    </row>
    <row r="998" spans="1:1" ht="13.2" x14ac:dyDescent="0.25">
      <c r="A998" s="16"/>
    </row>
    <row r="999" spans="1:1" ht="13.2" x14ac:dyDescent="0.25">
      <c r="A999" s="16"/>
    </row>
    <row r="1000" spans="1:1" ht="13.2" x14ac:dyDescent="0.25">
      <c r="A1000" s="16"/>
    </row>
    <row r="1001" spans="1:1" ht="13.2" x14ac:dyDescent="0.25">
      <c r="A1001" s="16"/>
    </row>
    <row r="1002" spans="1:1" ht="13.2" x14ac:dyDescent="0.25">
      <c r="A1002" s="16"/>
    </row>
    <row r="1003" spans="1:1" ht="13.2" x14ac:dyDescent="0.25">
      <c r="A1003" s="16"/>
    </row>
    <row r="1004" spans="1:1" ht="13.2" x14ac:dyDescent="0.25">
      <c r="A1004" s="16"/>
    </row>
    <row r="1005" spans="1:1" ht="13.2" x14ac:dyDescent="0.25">
      <c r="A1005" s="16"/>
    </row>
    <row r="1006" spans="1:1" ht="13.2" x14ac:dyDescent="0.25">
      <c r="A1006" s="16"/>
    </row>
  </sheetData>
  <dataValidations count="1">
    <dataValidation type="custom" allowBlank="1" showDropDown="1" sqref="C2:C20 E2:E20" xr:uid="{00000000-0002-0000-0000-000000000000}">
      <formula1>AND(ISNUMBER(C2),(NOT(OR(NOT(ISERROR(DATEVALUE(C2))), AND(ISNUMBER(C2), LEFT(CELL("format", C2))="D")))))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S20"/>
  <sheetViews>
    <sheetView topLeftCell="E1" zoomScale="85" zoomScaleNormal="85" workbookViewId="0">
      <pane ySplit="1" topLeftCell="A2" activePane="bottomLeft" state="frozen"/>
      <selection pane="bottomLeft" activeCell="U20" sqref="U20"/>
    </sheetView>
  </sheetViews>
  <sheetFormatPr defaultColWidth="12.6640625" defaultRowHeight="15.75" customHeight="1" x14ac:dyDescent="0.25"/>
  <cols>
    <col min="1" max="1" width="4.109375" customWidth="1"/>
    <col min="2" max="2" width="20.88671875" customWidth="1"/>
    <col min="3" max="3" width="17.109375" customWidth="1"/>
    <col min="4" max="4" width="15.88671875" customWidth="1"/>
    <col min="5" max="5" width="16" customWidth="1"/>
    <col min="6" max="6" width="16.44140625" customWidth="1"/>
    <col min="7" max="7" width="15.109375" customWidth="1"/>
    <col min="8" max="8" width="14.77734375" customWidth="1"/>
    <col min="9" max="9" width="15.33203125" customWidth="1"/>
    <col min="10" max="11" width="15" customWidth="1"/>
    <col min="12" max="12" width="15.77734375" customWidth="1"/>
  </cols>
  <sheetData>
    <row r="1" spans="1:19" ht="36.6" customHeight="1" x14ac:dyDescent="0.25">
      <c r="A1" s="40" t="s">
        <v>0</v>
      </c>
      <c r="B1" s="41" t="s">
        <v>1</v>
      </c>
      <c r="C1" s="38" t="s">
        <v>42</v>
      </c>
      <c r="D1" s="38" t="s">
        <v>43</v>
      </c>
      <c r="E1" s="38" t="s">
        <v>44</v>
      </c>
      <c r="F1" s="38" t="s">
        <v>45</v>
      </c>
      <c r="G1" s="38" t="s">
        <v>46</v>
      </c>
      <c r="H1" s="38" t="s">
        <v>47</v>
      </c>
      <c r="I1" s="38" t="s">
        <v>48</v>
      </c>
      <c r="J1" s="38" t="s">
        <v>49</v>
      </c>
      <c r="K1" s="38" t="s">
        <v>50</v>
      </c>
      <c r="L1" s="38" t="s">
        <v>51</v>
      </c>
      <c r="M1" s="39" t="s">
        <v>52</v>
      </c>
      <c r="O1" s="37" t="s">
        <v>53</v>
      </c>
      <c r="P1" s="38" t="s">
        <v>54</v>
      </c>
      <c r="Q1" s="39" t="s">
        <v>52</v>
      </c>
    </row>
    <row r="2" spans="1:19" ht="13.2" x14ac:dyDescent="0.25">
      <c r="A2" s="17">
        <v>1</v>
      </c>
      <c r="B2" s="2" t="s">
        <v>6</v>
      </c>
      <c r="C2" s="3">
        <v>5</v>
      </c>
      <c r="D2" s="4">
        <v>2</v>
      </c>
      <c r="E2" s="4">
        <v>1</v>
      </c>
      <c r="F2" s="4">
        <v>3</v>
      </c>
      <c r="G2" s="4">
        <v>2</v>
      </c>
      <c r="H2" s="4">
        <v>5</v>
      </c>
      <c r="I2" s="4">
        <v>12</v>
      </c>
      <c r="J2" s="4">
        <v>15</v>
      </c>
      <c r="K2" s="4">
        <v>27</v>
      </c>
      <c r="L2" s="4">
        <v>156</v>
      </c>
      <c r="M2" s="18">
        <f t="shared" ref="M2:M20" si="0">SUM(C2:L2)</f>
        <v>228</v>
      </c>
      <c r="O2" s="19">
        <v>0</v>
      </c>
      <c r="P2" s="4">
        <v>228</v>
      </c>
      <c r="Q2" s="18">
        <f t="shared" ref="Q2:Q20" si="1">SUM(O2+P2)</f>
        <v>228</v>
      </c>
      <c r="R2">
        <v>228</v>
      </c>
    </row>
    <row r="3" spans="1:19" ht="13.2" x14ac:dyDescent="0.25">
      <c r="A3" s="20">
        <v>2</v>
      </c>
      <c r="B3" s="7" t="s">
        <v>8</v>
      </c>
      <c r="C3" s="8">
        <v>20</v>
      </c>
      <c r="D3" s="9">
        <v>16</v>
      </c>
      <c r="E3" s="9">
        <v>20</v>
      </c>
      <c r="F3" s="9">
        <v>29</v>
      </c>
      <c r="G3" s="9">
        <v>25</v>
      </c>
      <c r="H3" s="9">
        <v>73</v>
      </c>
      <c r="I3" s="9">
        <v>171</v>
      </c>
      <c r="J3" s="9">
        <v>188</v>
      </c>
      <c r="K3" s="9">
        <v>284</v>
      </c>
      <c r="L3" s="9">
        <v>450</v>
      </c>
      <c r="M3" s="21">
        <f t="shared" si="0"/>
        <v>1276</v>
      </c>
      <c r="O3" s="22">
        <v>1</v>
      </c>
      <c r="P3" s="9">
        <v>1275</v>
      </c>
      <c r="Q3" s="21">
        <f t="shared" si="1"/>
        <v>1276</v>
      </c>
      <c r="S3" s="23" t="s">
        <v>55</v>
      </c>
    </row>
    <row r="4" spans="1:19" ht="13.2" x14ac:dyDescent="0.25">
      <c r="A4" s="17">
        <v>3</v>
      </c>
      <c r="B4" s="2" t="s">
        <v>10</v>
      </c>
      <c r="C4" s="3">
        <v>44</v>
      </c>
      <c r="D4" s="4">
        <v>38</v>
      </c>
      <c r="E4" s="4">
        <v>60</v>
      </c>
      <c r="F4" s="4">
        <v>72</v>
      </c>
      <c r="G4" s="4">
        <v>67</v>
      </c>
      <c r="H4" s="4">
        <v>58</v>
      </c>
      <c r="I4" s="4">
        <v>127</v>
      </c>
      <c r="J4" s="4">
        <v>172</v>
      </c>
      <c r="K4" s="4">
        <v>205</v>
      </c>
      <c r="L4" s="4">
        <v>391</v>
      </c>
      <c r="M4" s="18">
        <f t="shared" si="0"/>
        <v>1234</v>
      </c>
      <c r="O4" s="19">
        <v>5</v>
      </c>
      <c r="P4" s="4">
        <v>1229</v>
      </c>
      <c r="Q4" s="18">
        <f t="shared" si="1"/>
        <v>1234</v>
      </c>
    </row>
    <row r="5" spans="1:19" ht="13.2" x14ac:dyDescent="0.25">
      <c r="A5" s="20">
        <v>4</v>
      </c>
      <c r="B5" s="7" t="s">
        <v>12</v>
      </c>
      <c r="C5" s="8">
        <v>14</v>
      </c>
      <c r="D5" s="9">
        <v>6</v>
      </c>
      <c r="E5" s="9">
        <v>4</v>
      </c>
      <c r="F5" s="9">
        <v>8</v>
      </c>
      <c r="G5" s="9">
        <v>24</v>
      </c>
      <c r="H5" s="9">
        <v>36</v>
      </c>
      <c r="I5" s="9">
        <v>72</v>
      </c>
      <c r="J5" s="9">
        <v>95</v>
      </c>
      <c r="K5" s="9">
        <v>104</v>
      </c>
      <c r="L5" s="9">
        <v>127</v>
      </c>
      <c r="M5" s="21">
        <f t="shared" si="0"/>
        <v>490</v>
      </c>
      <c r="O5" s="22">
        <v>0</v>
      </c>
      <c r="P5" s="9">
        <v>490</v>
      </c>
      <c r="Q5" s="21">
        <f t="shared" si="1"/>
        <v>490</v>
      </c>
    </row>
    <row r="6" spans="1:19" ht="13.2" x14ac:dyDescent="0.25">
      <c r="A6" s="17">
        <v>5</v>
      </c>
      <c r="B6" s="2" t="s">
        <v>14</v>
      </c>
      <c r="C6" s="3">
        <v>2</v>
      </c>
      <c r="D6" s="4">
        <v>0</v>
      </c>
      <c r="E6" s="4">
        <v>1</v>
      </c>
      <c r="F6" s="4">
        <v>1</v>
      </c>
      <c r="G6" s="4">
        <v>0</v>
      </c>
      <c r="H6" s="4">
        <v>9</v>
      </c>
      <c r="I6" s="4">
        <v>6</v>
      </c>
      <c r="J6" s="4">
        <v>18</v>
      </c>
      <c r="K6" s="4">
        <v>28</v>
      </c>
      <c r="L6" s="4">
        <v>116</v>
      </c>
      <c r="M6" s="18">
        <f t="shared" si="0"/>
        <v>181</v>
      </c>
      <c r="O6" s="19">
        <v>0</v>
      </c>
      <c r="P6" s="4">
        <v>181</v>
      </c>
      <c r="Q6" s="18">
        <f t="shared" si="1"/>
        <v>181</v>
      </c>
    </row>
    <row r="7" spans="1:19" ht="13.2" x14ac:dyDescent="0.25">
      <c r="A7" s="20">
        <v>6</v>
      </c>
      <c r="B7" s="7" t="s">
        <v>16</v>
      </c>
      <c r="C7" s="8">
        <v>38</v>
      </c>
      <c r="D7" s="9">
        <v>6</v>
      </c>
      <c r="E7" s="9">
        <v>16</v>
      </c>
      <c r="F7" s="9">
        <v>24</v>
      </c>
      <c r="G7" s="9">
        <v>52</v>
      </c>
      <c r="H7" s="9">
        <v>74</v>
      </c>
      <c r="I7" s="9">
        <v>119</v>
      </c>
      <c r="J7" s="9">
        <v>123</v>
      </c>
      <c r="K7" s="9">
        <v>154</v>
      </c>
      <c r="L7" s="9">
        <v>147</v>
      </c>
      <c r="M7" s="21">
        <f t="shared" si="0"/>
        <v>753</v>
      </c>
      <c r="O7" s="22">
        <v>3</v>
      </c>
      <c r="P7" s="9">
        <v>750</v>
      </c>
      <c r="Q7" s="21">
        <f t="shared" si="1"/>
        <v>753</v>
      </c>
    </row>
    <row r="8" spans="1:19" ht="13.2" x14ac:dyDescent="0.25">
      <c r="A8" s="17">
        <v>7</v>
      </c>
      <c r="B8" s="2" t="s">
        <v>18</v>
      </c>
      <c r="C8" s="3">
        <v>5</v>
      </c>
      <c r="D8" s="4">
        <v>3</v>
      </c>
      <c r="E8" s="4">
        <v>5</v>
      </c>
      <c r="F8" s="4">
        <v>8</v>
      </c>
      <c r="G8" s="4">
        <v>7</v>
      </c>
      <c r="H8" s="4">
        <v>13</v>
      </c>
      <c r="I8" s="4">
        <v>24</v>
      </c>
      <c r="J8" s="4">
        <v>33</v>
      </c>
      <c r="K8" s="4">
        <v>28</v>
      </c>
      <c r="L8" s="4">
        <v>37</v>
      </c>
      <c r="M8" s="18">
        <f t="shared" si="0"/>
        <v>163</v>
      </c>
      <c r="O8" s="19">
        <v>0</v>
      </c>
      <c r="P8" s="4">
        <v>163</v>
      </c>
      <c r="Q8" s="18">
        <f t="shared" si="1"/>
        <v>163</v>
      </c>
    </row>
    <row r="9" spans="1:19" ht="13.2" x14ac:dyDescent="0.25">
      <c r="A9" s="20">
        <v>8</v>
      </c>
      <c r="B9" s="7" t="s">
        <v>20</v>
      </c>
      <c r="C9" s="8">
        <v>28</v>
      </c>
      <c r="D9" s="9">
        <v>26</v>
      </c>
      <c r="E9" s="9">
        <v>41</v>
      </c>
      <c r="F9" s="9">
        <v>20</v>
      </c>
      <c r="G9" s="9">
        <v>31</v>
      </c>
      <c r="H9" s="9">
        <v>90</v>
      </c>
      <c r="I9" s="9">
        <v>134</v>
      </c>
      <c r="J9" s="9">
        <v>166</v>
      </c>
      <c r="K9" s="9">
        <v>146</v>
      </c>
      <c r="L9" s="9">
        <v>168</v>
      </c>
      <c r="M9" s="21">
        <f t="shared" si="0"/>
        <v>850</v>
      </c>
      <c r="O9" s="22">
        <v>3</v>
      </c>
      <c r="P9" s="9">
        <v>847</v>
      </c>
      <c r="Q9" s="21">
        <f t="shared" si="1"/>
        <v>850</v>
      </c>
    </row>
    <row r="10" spans="1:19" ht="13.2" x14ac:dyDescent="0.25">
      <c r="A10" s="17">
        <v>9</v>
      </c>
      <c r="B10" s="2" t="s">
        <v>22</v>
      </c>
      <c r="C10" s="3">
        <v>7</v>
      </c>
      <c r="D10" s="4">
        <v>1</v>
      </c>
      <c r="E10" s="4">
        <v>3</v>
      </c>
      <c r="F10" s="4">
        <v>2</v>
      </c>
      <c r="G10" s="4">
        <v>2</v>
      </c>
      <c r="H10" s="4">
        <v>15</v>
      </c>
      <c r="I10" s="4">
        <v>29</v>
      </c>
      <c r="J10" s="4">
        <v>28</v>
      </c>
      <c r="K10" s="4">
        <v>28</v>
      </c>
      <c r="L10" s="4">
        <v>118</v>
      </c>
      <c r="M10" s="18">
        <f t="shared" si="0"/>
        <v>233</v>
      </c>
      <c r="O10" s="19">
        <v>1</v>
      </c>
      <c r="P10" s="4">
        <v>232</v>
      </c>
      <c r="Q10" s="18">
        <f t="shared" si="1"/>
        <v>233</v>
      </c>
    </row>
    <row r="11" spans="1:19" ht="13.2" x14ac:dyDescent="0.25">
      <c r="A11" s="20">
        <v>10</v>
      </c>
      <c r="B11" s="7" t="s">
        <v>24</v>
      </c>
      <c r="C11" s="8">
        <v>37</v>
      </c>
      <c r="D11" s="9">
        <v>23</v>
      </c>
      <c r="E11" s="9">
        <v>17</v>
      </c>
      <c r="F11" s="9">
        <v>18</v>
      </c>
      <c r="G11" s="9">
        <v>23</v>
      </c>
      <c r="H11" s="9">
        <v>52</v>
      </c>
      <c r="I11" s="9">
        <v>183</v>
      </c>
      <c r="J11" s="9">
        <v>257</v>
      </c>
      <c r="K11" s="9">
        <v>349</v>
      </c>
      <c r="L11" s="9">
        <v>509</v>
      </c>
      <c r="M11" s="21">
        <f t="shared" si="0"/>
        <v>1468</v>
      </c>
      <c r="O11" s="22">
        <v>4</v>
      </c>
      <c r="P11" s="9">
        <v>1464</v>
      </c>
      <c r="Q11" s="21">
        <f t="shared" si="1"/>
        <v>1468</v>
      </c>
    </row>
    <row r="12" spans="1:19" ht="13.2" x14ac:dyDescent="0.25">
      <c r="A12" s="17">
        <v>11</v>
      </c>
      <c r="B12" s="2" t="s">
        <v>26</v>
      </c>
      <c r="C12" s="3">
        <v>1</v>
      </c>
      <c r="D12" s="4">
        <v>2</v>
      </c>
      <c r="E12" s="4">
        <v>0</v>
      </c>
      <c r="F12" s="4">
        <v>2</v>
      </c>
      <c r="G12" s="4">
        <v>1</v>
      </c>
      <c r="H12" s="4">
        <v>2</v>
      </c>
      <c r="I12" s="4">
        <v>4</v>
      </c>
      <c r="J12" s="4">
        <v>10</v>
      </c>
      <c r="K12" s="4">
        <v>16</v>
      </c>
      <c r="L12" s="4">
        <v>41</v>
      </c>
      <c r="M12" s="18">
        <f t="shared" si="0"/>
        <v>79</v>
      </c>
      <c r="O12" s="19">
        <v>0</v>
      </c>
      <c r="P12" s="4">
        <v>79</v>
      </c>
      <c r="Q12" s="18">
        <f t="shared" si="1"/>
        <v>79</v>
      </c>
    </row>
    <row r="13" spans="1:19" ht="13.2" x14ac:dyDescent="0.25">
      <c r="A13" s="20">
        <v>12</v>
      </c>
      <c r="B13" s="7" t="s">
        <v>28</v>
      </c>
      <c r="C13" s="8">
        <v>3</v>
      </c>
      <c r="D13" s="9">
        <v>3</v>
      </c>
      <c r="E13" s="9">
        <v>3</v>
      </c>
      <c r="F13" s="9">
        <v>7</v>
      </c>
      <c r="G13" s="9">
        <v>16</v>
      </c>
      <c r="H13" s="9">
        <v>16</v>
      </c>
      <c r="I13" s="9">
        <v>27</v>
      </c>
      <c r="J13" s="9">
        <v>25</v>
      </c>
      <c r="K13" s="9">
        <v>34</v>
      </c>
      <c r="L13" s="9">
        <v>22</v>
      </c>
      <c r="M13" s="21">
        <f t="shared" si="0"/>
        <v>156</v>
      </c>
      <c r="O13" s="22">
        <v>0</v>
      </c>
      <c r="P13" s="9">
        <v>156</v>
      </c>
      <c r="Q13" s="21">
        <f t="shared" si="1"/>
        <v>156</v>
      </c>
    </row>
    <row r="14" spans="1:19" ht="13.2" x14ac:dyDescent="0.25">
      <c r="A14" s="17">
        <v>13</v>
      </c>
      <c r="B14" s="2" t="s">
        <v>29</v>
      </c>
      <c r="C14" s="3">
        <v>0</v>
      </c>
      <c r="D14" s="4">
        <v>1</v>
      </c>
      <c r="E14" s="4">
        <v>0</v>
      </c>
      <c r="F14" s="4">
        <v>2</v>
      </c>
      <c r="G14" s="4">
        <v>1</v>
      </c>
      <c r="H14" s="4">
        <v>5</v>
      </c>
      <c r="I14" s="4">
        <v>9</v>
      </c>
      <c r="J14" s="4">
        <v>27</v>
      </c>
      <c r="K14" s="4">
        <v>33</v>
      </c>
      <c r="L14" s="4">
        <v>113</v>
      </c>
      <c r="M14" s="18">
        <f t="shared" si="0"/>
        <v>191</v>
      </c>
      <c r="O14" s="19">
        <v>0</v>
      </c>
      <c r="P14" s="4">
        <v>191</v>
      </c>
      <c r="Q14" s="18">
        <f t="shared" si="1"/>
        <v>191</v>
      </c>
    </row>
    <row r="15" spans="1:19" ht="13.2" x14ac:dyDescent="0.25">
      <c r="A15" s="20">
        <v>14</v>
      </c>
      <c r="B15" s="7" t="s">
        <v>31</v>
      </c>
      <c r="C15" s="8">
        <v>268</v>
      </c>
      <c r="D15" s="9">
        <v>196</v>
      </c>
      <c r="E15" s="9">
        <v>371</v>
      </c>
      <c r="F15" s="9">
        <v>331</v>
      </c>
      <c r="G15" s="9">
        <v>416</v>
      </c>
      <c r="H15" s="9">
        <v>695</v>
      </c>
      <c r="I15" s="9">
        <v>1369</v>
      </c>
      <c r="J15" s="9">
        <v>1878</v>
      </c>
      <c r="K15" s="9">
        <v>1928</v>
      </c>
      <c r="L15" s="9">
        <v>1229</v>
      </c>
      <c r="M15" s="21">
        <f t="shared" si="0"/>
        <v>8681</v>
      </c>
      <c r="O15" s="22">
        <v>9</v>
      </c>
      <c r="P15" s="9">
        <v>8672</v>
      </c>
      <c r="Q15" s="21">
        <f t="shared" si="1"/>
        <v>8681</v>
      </c>
    </row>
    <row r="16" spans="1:19" ht="13.2" x14ac:dyDescent="0.25">
      <c r="A16" s="17">
        <v>15</v>
      </c>
      <c r="B16" s="2" t="s">
        <v>33</v>
      </c>
      <c r="C16" s="3">
        <v>0</v>
      </c>
      <c r="D16" s="4">
        <v>0</v>
      </c>
      <c r="E16" s="4">
        <v>4</v>
      </c>
      <c r="F16" s="4">
        <v>40</v>
      </c>
      <c r="G16" s="4">
        <v>41</v>
      </c>
      <c r="H16" s="4">
        <v>44</v>
      </c>
      <c r="I16" s="4">
        <v>42</v>
      </c>
      <c r="J16" s="4">
        <v>96</v>
      </c>
      <c r="K16" s="4">
        <v>140</v>
      </c>
      <c r="L16" s="4">
        <v>144</v>
      </c>
      <c r="M16" s="18">
        <f t="shared" si="0"/>
        <v>551</v>
      </c>
      <c r="O16" s="19">
        <v>0</v>
      </c>
      <c r="P16" s="4">
        <v>551</v>
      </c>
      <c r="Q16" s="18">
        <f t="shared" si="1"/>
        <v>551</v>
      </c>
    </row>
    <row r="17" spans="1:17" ht="13.2" x14ac:dyDescent="0.25">
      <c r="A17" s="20">
        <v>16</v>
      </c>
      <c r="B17" s="7" t="s">
        <v>35</v>
      </c>
      <c r="C17" s="8">
        <v>0</v>
      </c>
      <c r="D17" s="9">
        <v>0</v>
      </c>
      <c r="E17" s="9">
        <v>0</v>
      </c>
      <c r="F17" s="9">
        <v>0</v>
      </c>
      <c r="G17" s="9">
        <v>5</v>
      </c>
      <c r="H17" s="9">
        <v>5</v>
      </c>
      <c r="I17" s="9">
        <v>5</v>
      </c>
      <c r="J17" s="9">
        <v>3</v>
      </c>
      <c r="K17" s="9">
        <v>9</v>
      </c>
      <c r="L17" s="9">
        <v>56</v>
      </c>
      <c r="M17" s="21">
        <f t="shared" si="0"/>
        <v>83</v>
      </c>
      <c r="O17" s="22">
        <v>0</v>
      </c>
      <c r="P17" s="9">
        <v>83</v>
      </c>
      <c r="Q17" s="21">
        <f t="shared" si="1"/>
        <v>83</v>
      </c>
    </row>
    <row r="18" spans="1:17" ht="13.2" x14ac:dyDescent="0.25">
      <c r="A18" s="17">
        <v>17</v>
      </c>
      <c r="B18" s="2" t="s">
        <v>37</v>
      </c>
      <c r="C18" s="3">
        <v>41</v>
      </c>
      <c r="D18" s="4">
        <v>23</v>
      </c>
      <c r="E18" s="4">
        <v>25</v>
      </c>
      <c r="F18" s="4">
        <v>17</v>
      </c>
      <c r="G18" s="4">
        <v>28</v>
      </c>
      <c r="H18" s="4">
        <v>47</v>
      </c>
      <c r="I18" s="4">
        <v>81</v>
      </c>
      <c r="J18" s="4">
        <v>72</v>
      </c>
      <c r="K18" s="4">
        <v>118</v>
      </c>
      <c r="L18" s="4">
        <v>97</v>
      </c>
      <c r="M18" s="18">
        <f t="shared" si="0"/>
        <v>549</v>
      </c>
      <c r="O18" s="19">
        <v>0</v>
      </c>
      <c r="P18" s="4">
        <v>549</v>
      </c>
      <c r="Q18" s="18">
        <f t="shared" si="1"/>
        <v>549</v>
      </c>
    </row>
    <row r="19" spans="1:17" ht="13.2" x14ac:dyDescent="0.25">
      <c r="A19" s="20">
        <v>18</v>
      </c>
      <c r="B19" s="7" t="s">
        <v>38</v>
      </c>
      <c r="C19" s="8">
        <v>7</v>
      </c>
      <c r="D19" s="9">
        <v>6</v>
      </c>
      <c r="E19" s="9">
        <v>11</v>
      </c>
      <c r="F19" s="9">
        <v>10</v>
      </c>
      <c r="G19" s="9">
        <v>29</v>
      </c>
      <c r="H19" s="9">
        <v>39</v>
      </c>
      <c r="I19" s="9">
        <v>115</v>
      </c>
      <c r="J19" s="9">
        <v>190</v>
      </c>
      <c r="K19" s="9">
        <v>329</v>
      </c>
      <c r="L19" s="9">
        <v>482</v>
      </c>
      <c r="M19" s="21">
        <f t="shared" si="0"/>
        <v>1218</v>
      </c>
      <c r="O19" s="22">
        <v>2</v>
      </c>
      <c r="P19" s="9">
        <v>1216</v>
      </c>
      <c r="Q19" s="21">
        <f t="shared" si="1"/>
        <v>1218</v>
      </c>
    </row>
    <row r="20" spans="1:17" ht="13.2" x14ac:dyDescent="0.25">
      <c r="A20" s="24">
        <v>19</v>
      </c>
      <c r="B20" s="12" t="s">
        <v>40</v>
      </c>
      <c r="C20" s="13">
        <v>3</v>
      </c>
      <c r="D20" s="14">
        <v>2</v>
      </c>
      <c r="E20" s="14">
        <v>2</v>
      </c>
      <c r="F20" s="14">
        <v>1</v>
      </c>
      <c r="G20" s="14">
        <v>4</v>
      </c>
      <c r="H20" s="14">
        <v>7</v>
      </c>
      <c r="I20" s="14">
        <v>17</v>
      </c>
      <c r="J20" s="14">
        <v>18</v>
      </c>
      <c r="K20" s="14">
        <v>34</v>
      </c>
      <c r="L20" s="14">
        <v>151</v>
      </c>
      <c r="M20" s="25">
        <f t="shared" si="0"/>
        <v>239</v>
      </c>
      <c r="O20" s="26">
        <v>0</v>
      </c>
      <c r="P20" s="14">
        <v>239</v>
      </c>
      <c r="Q20" s="25">
        <f t="shared" si="1"/>
        <v>239</v>
      </c>
    </row>
  </sheetData>
  <dataValidations count="1">
    <dataValidation type="custom" allowBlank="1" showDropDown="1" sqref="C2:C20 E2:E20 G2:G20 O2:O20" xr:uid="{00000000-0002-0000-0100-000000000000}">
      <formula1>AND(ISNUMBER(C2),(NOT(OR(NOT(ISERROR(DATEVALUE(C2))), AND(ISNUMBER(C2), LEFT(CELL("format", C2))="D")))))</formula1>
    </dataValidation>
  </dataValidations>
  <pageMargins left="0.7" right="0.7" top="0.75" bottom="0.75" header="0.3" footer="0.3"/>
  <drawing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C29C1-9846-4033-84FF-D891DFEE2FEA}">
  <dimension ref="A1:I20"/>
  <sheetViews>
    <sheetView workbookViewId="0">
      <selection activeCell="J7" sqref="J7"/>
    </sheetView>
  </sheetViews>
  <sheetFormatPr defaultRowHeight="13.2" x14ac:dyDescent="0.25"/>
  <cols>
    <col min="1" max="1" width="3.21875" customWidth="1"/>
    <col min="2" max="2" width="21.5546875" bestFit="1" customWidth="1"/>
    <col min="3" max="3" width="18.44140625" customWidth="1"/>
    <col min="4" max="4" width="12.5546875" customWidth="1"/>
    <col min="5" max="5" width="15.33203125" customWidth="1"/>
    <col min="6" max="6" width="12.88671875" customWidth="1"/>
    <col min="7" max="7" width="17.109375" customWidth="1"/>
    <col min="8" max="8" width="18.33203125" customWidth="1"/>
  </cols>
  <sheetData>
    <row r="1" spans="1:9" ht="39.6" x14ac:dyDescent="0.25">
      <c r="A1" s="27" t="s">
        <v>0</v>
      </c>
      <c r="B1" s="28" t="s">
        <v>1</v>
      </c>
      <c r="C1" s="50" t="s">
        <v>60</v>
      </c>
      <c r="D1" s="35" t="s">
        <v>2</v>
      </c>
      <c r="E1" s="47" t="s">
        <v>56</v>
      </c>
      <c r="F1" s="49" t="s">
        <v>57</v>
      </c>
      <c r="G1" s="49" t="s">
        <v>58</v>
      </c>
      <c r="H1" s="49" t="s">
        <v>59</v>
      </c>
    </row>
    <row r="2" spans="1:9" x14ac:dyDescent="0.25">
      <c r="A2" s="29">
        <v>1</v>
      </c>
      <c r="B2" s="30" t="s">
        <v>6</v>
      </c>
      <c r="C2" s="54">
        <v>38.880000000000003</v>
      </c>
      <c r="D2" s="42">
        <v>806</v>
      </c>
      <c r="E2" s="45">
        <v>228</v>
      </c>
      <c r="F2" s="55">
        <f>D2/C2</f>
        <v>20.730452674897119</v>
      </c>
      <c r="G2" s="55">
        <f>E2/C2</f>
        <v>5.8641975308641969</v>
      </c>
      <c r="H2" s="55">
        <f>D2/E2</f>
        <v>3.5350877192982457</v>
      </c>
      <c r="I2" s="57"/>
    </row>
    <row r="3" spans="1:9" x14ac:dyDescent="0.25">
      <c r="A3" s="31">
        <v>2</v>
      </c>
      <c r="B3" s="32" t="s">
        <v>8</v>
      </c>
      <c r="C3" s="52">
        <v>63.25</v>
      </c>
      <c r="D3" s="43">
        <v>5818</v>
      </c>
      <c r="E3" s="46">
        <v>1276</v>
      </c>
      <c r="F3" s="58">
        <f t="shared" ref="F3:F20" si="0">D3/C3</f>
        <v>91.984189723320156</v>
      </c>
      <c r="G3" s="58">
        <f t="shared" ref="G3:G20" si="1">E3/C3</f>
        <v>20.173913043478262</v>
      </c>
      <c r="H3" s="58">
        <f t="shared" ref="H3:H20" si="2">D3/E3</f>
        <v>4.5595611285266457</v>
      </c>
      <c r="I3" s="57"/>
    </row>
    <row r="4" spans="1:9" x14ac:dyDescent="0.25">
      <c r="A4" s="29">
        <v>3</v>
      </c>
      <c r="B4" s="30" t="s">
        <v>10</v>
      </c>
      <c r="C4" s="51">
        <v>81.99</v>
      </c>
      <c r="D4" s="42">
        <v>7412</v>
      </c>
      <c r="E4" s="45">
        <v>1234</v>
      </c>
      <c r="F4" s="55">
        <f t="shared" si="0"/>
        <v>90.401268447371635</v>
      </c>
      <c r="G4" s="55">
        <f t="shared" si="1"/>
        <v>15.050615928771803</v>
      </c>
      <c r="H4" s="55">
        <f t="shared" si="2"/>
        <v>6.0064829821717991</v>
      </c>
      <c r="I4" s="57"/>
    </row>
    <row r="5" spans="1:9" x14ac:dyDescent="0.25">
      <c r="A5" s="31">
        <v>4</v>
      </c>
      <c r="B5" s="32" t="s">
        <v>12</v>
      </c>
      <c r="C5" s="52">
        <v>18.649999999999999</v>
      </c>
      <c r="D5" s="43">
        <v>3323</v>
      </c>
      <c r="E5" s="46">
        <v>490</v>
      </c>
      <c r="F5" s="58">
        <f t="shared" si="0"/>
        <v>178.17694369973191</v>
      </c>
      <c r="G5" s="58">
        <f t="shared" si="1"/>
        <v>26.273458445040216</v>
      </c>
      <c r="H5" s="58">
        <f t="shared" si="2"/>
        <v>6.7816326530612248</v>
      </c>
      <c r="I5" s="57"/>
    </row>
    <row r="6" spans="1:9" x14ac:dyDescent="0.25">
      <c r="A6" s="29">
        <v>5</v>
      </c>
      <c r="B6" s="30" t="s">
        <v>14</v>
      </c>
      <c r="C6" s="51">
        <v>94.08</v>
      </c>
      <c r="D6" s="42">
        <v>535</v>
      </c>
      <c r="E6" s="45">
        <v>181</v>
      </c>
      <c r="F6" s="55">
        <f t="shared" si="0"/>
        <v>5.6866496598639458</v>
      </c>
      <c r="G6" s="55">
        <f t="shared" si="1"/>
        <v>1.9238945578231292</v>
      </c>
      <c r="H6" s="55">
        <f t="shared" si="2"/>
        <v>2.9558011049723758</v>
      </c>
      <c r="I6" s="57"/>
    </row>
    <row r="7" spans="1:9" x14ac:dyDescent="0.25">
      <c r="A7" s="31">
        <v>6</v>
      </c>
      <c r="B7" s="32" t="s">
        <v>16</v>
      </c>
      <c r="C7" s="52">
        <v>22.64</v>
      </c>
      <c r="D7" s="43">
        <v>4601</v>
      </c>
      <c r="E7" s="46">
        <v>753</v>
      </c>
      <c r="F7" s="58">
        <f t="shared" si="0"/>
        <v>203.22438162544168</v>
      </c>
      <c r="G7" s="58">
        <f t="shared" si="1"/>
        <v>33.259717314487631</v>
      </c>
      <c r="H7" s="58">
        <f t="shared" si="2"/>
        <v>6.1102257636122177</v>
      </c>
      <c r="I7" s="57"/>
    </row>
    <row r="8" spans="1:9" x14ac:dyDescent="0.25">
      <c r="A8" s="29">
        <v>7</v>
      </c>
      <c r="B8" s="30" t="s">
        <v>18</v>
      </c>
      <c r="C8" s="51">
        <v>11.09</v>
      </c>
      <c r="D8" s="42">
        <v>1328</v>
      </c>
      <c r="E8" s="45">
        <v>163</v>
      </c>
      <c r="F8" s="55">
        <f t="shared" si="0"/>
        <v>119.74752028854824</v>
      </c>
      <c r="G8" s="55">
        <f t="shared" si="1"/>
        <v>14.697926059513074</v>
      </c>
      <c r="H8" s="55">
        <f t="shared" si="2"/>
        <v>8.1472392638036801</v>
      </c>
      <c r="I8" s="57"/>
    </row>
    <row r="9" spans="1:9" x14ac:dyDescent="0.25">
      <c r="A9" s="31">
        <v>8</v>
      </c>
      <c r="B9" s="32" t="s">
        <v>20</v>
      </c>
      <c r="C9" s="52">
        <v>48.96</v>
      </c>
      <c r="D9" s="43">
        <v>5419</v>
      </c>
      <c r="E9" s="46">
        <v>850</v>
      </c>
      <c r="F9" s="58">
        <f t="shared" si="0"/>
        <v>110.68218954248366</v>
      </c>
      <c r="G9" s="58">
        <f t="shared" si="1"/>
        <v>17.361111111111111</v>
      </c>
      <c r="H9" s="58">
        <f t="shared" si="2"/>
        <v>6.3752941176470586</v>
      </c>
      <c r="I9" s="57"/>
    </row>
    <row r="10" spans="1:9" x14ac:dyDescent="0.25">
      <c r="A10" s="29">
        <v>9</v>
      </c>
      <c r="B10" s="30" t="s">
        <v>22</v>
      </c>
      <c r="C10" s="51">
        <v>49.04</v>
      </c>
      <c r="D10" s="42">
        <v>148</v>
      </c>
      <c r="E10" s="45">
        <v>233</v>
      </c>
      <c r="F10" s="55">
        <f t="shared" si="0"/>
        <v>3.0179445350734095</v>
      </c>
      <c r="G10" s="55">
        <f t="shared" si="1"/>
        <v>4.7512234910277327</v>
      </c>
      <c r="H10" s="55">
        <f t="shared" si="2"/>
        <v>0.63519313304721026</v>
      </c>
      <c r="I10" s="57"/>
    </row>
    <row r="11" spans="1:9" x14ac:dyDescent="0.25">
      <c r="A11" s="31">
        <v>10</v>
      </c>
      <c r="B11" s="32" t="s">
        <v>24</v>
      </c>
      <c r="C11" s="52">
        <v>17.739999999999998</v>
      </c>
      <c r="D11" s="43">
        <v>7111</v>
      </c>
      <c r="E11" s="46">
        <v>1468</v>
      </c>
      <c r="F11" s="58">
        <f t="shared" si="0"/>
        <v>400.84554678692223</v>
      </c>
      <c r="G11" s="58">
        <f t="shared" si="1"/>
        <v>82.750845546786934</v>
      </c>
      <c r="H11" s="58">
        <f t="shared" si="2"/>
        <v>4.8440054495912808</v>
      </c>
      <c r="I11" s="57"/>
    </row>
    <row r="12" spans="1:9" x14ac:dyDescent="0.25">
      <c r="A12" s="29">
        <v>11</v>
      </c>
      <c r="B12" s="30" t="s">
        <v>26</v>
      </c>
      <c r="C12" s="51">
        <v>7.25</v>
      </c>
      <c r="D12" s="42">
        <v>502</v>
      </c>
      <c r="E12" s="45">
        <v>79</v>
      </c>
      <c r="F12" s="55">
        <f t="shared" si="0"/>
        <v>69.241379310344826</v>
      </c>
      <c r="G12" s="55">
        <f t="shared" si="1"/>
        <v>10.896551724137931</v>
      </c>
      <c r="H12" s="55">
        <f t="shared" si="2"/>
        <v>6.3544303797468356</v>
      </c>
      <c r="I12" s="57"/>
    </row>
    <row r="13" spans="1:9" x14ac:dyDescent="0.25">
      <c r="A13" s="31">
        <v>12</v>
      </c>
      <c r="B13" s="32" t="s">
        <v>28</v>
      </c>
      <c r="C13" s="52">
        <v>5.46</v>
      </c>
      <c r="D13" s="43">
        <v>1154</v>
      </c>
      <c r="E13" s="46">
        <v>156</v>
      </c>
      <c r="F13" s="58">
        <f t="shared" si="0"/>
        <v>211.35531135531136</v>
      </c>
      <c r="G13" s="58">
        <f t="shared" si="1"/>
        <v>28.571428571428573</v>
      </c>
      <c r="H13" s="58">
        <f t="shared" si="2"/>
        <v>7.3974358974358978</v>
      </c>
      <c r="I13" s="57"/>
    </row>
    <row r="14" spans="1:9" x14ac:dyDescent="0.25">
      <c r="A14" s="29">
        <v>13</v>
      </c>
      <c r="B14" s="30" t="s">
        <v>29</v>
      </c>
      <c r="C14" s="51">
        <v>63.18</v>
      </c>
      <c r="D14" s="42">
        <v>557</v>
      </c>
      <c r="E14" s="45">
        <v>191</v>
      </c>
      <c r="F14" s="55">
        <f t="shared" si="0"/>
        <v>8.8160810383032597</v>
      </c>
      <c r="G14" s="55">
        <f t="shared" si="1"/>
        <v>3.0231085786641341</v>
      </c>
      <c r="H14" s="55">
        <f t="shared" si="2"/>
        <v>2.9162303664921465</v>
      </c>
      <c r="I14" s="57"/>
    </row>
    <row r="15" spans="1:9" x14ac:dyDescent="0.25">
      <c r="A15" s="31">
        <v>14</v>
      </c>
      <c r="B15" s="32" t="s">
        <v>31</v>
      </c>
      <c r="C15" s="52">
        <v>50.34</v>
      </c>
      <c r="D15" s="43">
        <v>35431</v>
      </c>
      <c r="E15" s="46">
        <v>8681</v>
      </c>
      <c r="F15" s="58">
        <f t="shared" si="0"/>
        <v>703.83392928088995</v>
      </c>
      <c r="G15" s="58">
        <f t="shared" si="1"/>
        <v>172.44735796583234</v>
      </c>
      <c r="H15" s="58">
        <f t="shared" si="2"/>
        <v>4.0814422301578155</v>
      </c>
      <c r="I15" s="57"/>
    </row>
    <row r="16" spans="1:9" x14ac:dyDescent="0.25">
      <c r="A16" s="29">
        <v>15</v>
      </c>
      <c r="B16" s="30" t="s">
        <v>33</v>
      </c>
      <c r="C16" s="51">
        <v>72.61</v>
      </c>
      <c r="D16" s="42">
        <v>257</v>
      </c>
      <c r="E16" s="45">
        <v>551</v>
      </c>
      <c r="F16" s="55">
        <f t="shared" si="0"/>
        <v>3.5394573750172151</v>
      </c>
      <c r="G16" s="55">
        <f t="shared" si="1"/>
        <v>7.5884864343754304</v>
      </c>
      <c r="H16" s="55">
        <f t="shared" si="2"/>
        <v>0.46642468239564427</v>
      </c>
      <c r="I16" s="57"/>
    </row>
    <row r="17" spans="1:9" x14ac:dyDescent="0.25">
      <c r="A17" s="31">
        <v>16</v>
      </c>
      <c r="B17" s="32" t="s">
        <v>35</v>
      </c>
      <c r="C17" s="52">
        <v>12.56</v>
      </c>
      <c r="D17" s="43">
        <v>217</v>
      </c>
      <c r="E17" s="46">
        <v>83</v>
      </c>
      <c r="F17" s="58">
        <f t="shared" si="0"/>
        <v>17.277070063694268</v>
      </c>
      <c r="G17" s="58">
        <f t="shared" si="1"/>
        <v>6.6082802547770694</v>
      </c>
      <c r="H17" s="58">
        <f t="shared" si="2"/>
        <v>2.6144578313253013</v>
      </c>
      <c r="I17" s="57"/>
    </row>
    <row r="18" spans="1:9" x14ac:dyDescent="0.25">
      <c r="A18" s="29">
        <v>17</v>
      </c>
      <c r="B18" s="30" t="s">
        <v>37</v>
      </c>
      <c r="C18" s="51">
        <v>12.62</v>
      </c>
      <c r="D18" s="42">
        <v>3652</v>
      </c>
      <c r="E18" s="45">
        <v>549</v>
      </c>
      <c r="F18" s="55">
        <f t="shared" si="0"/>
        <v>289.38193343898575</v>
      </c>
      <c r="G18" s="55">
        <f t="shared" si="1"/>
        <v>43.502377179080824</v>
      </c>
      <c r="H18" s="55">
        <f t="shared" si="2"/>
        <v>6.6520947176684881</v>
      </c>
      <c r="I18" s="57"/>
    </row>
    <row r="19" spans="1:9" x14ac:dyDescent="0.25">
      <c r="A19" s="31">
        <v>18</v>
      </c>
      <c r="B19" s="32" t="s">
        <v>38</v>
      </c>
      <c r="C19" s="52">
        <v>21.15</v>
      </c>
      <c r="D19" s="43">
        <v>4628</v>
      </c>
      <c r="E19" s="46">
        <v>1218</v>
      </c>
      <c r="F19" s="58">
        <f t="shared" si="0"/>
        <v>218.81796690307331</v>
      </c>
      <c r="G19" s="58">
        <f t="shared" si="1"/>
        <v>57.588652482269509</v>
      </c>
      <c r="H19" s="58">
        <f t="shared" si="2"/>
        <v>3.7996715927750411</v>
      </c>
      <c r="I19" s="57"/>
    </row>
    <row r="20" spans="1:9" x14ac:dyDescent="0.25">
      <c r="A20" s="33">
        <v>19</v>
      </c>
      <c r="B20" s="34" t="s">
        <v>40</v>
      </c>
      <c r="C20" s="53">
        <v>60.29</v>
      </c>
      <c r="D20" s="44">
        <v>1057</v>
      </c>
      <c r="E20" s="48">
        <v>239</v>
      </c>
      <c r="F20" s="56">
        <f t="shared" si="0"/>
        <v>17.531929009786033</v>
      </c>
      <c r="G20" s="56">
        <f t="shared" si="1"/>
        <v>3.964173163045281</v>
      </c>
      <c r="H20" s="56">
        <f t="shared" si="2"/>
        <v>4.4225941422594142</v>
      </c>
      <c r="I20" s="57"/>
    </row>
  </sheetData>
  <dataValidations count="1">
    <dataValidation type="custom" allowBlank="1" showDropDown="1" sqref="D2:D20" xr:uid="{A64D9E86-631F-43B7-AD50-94894A8AD8BD}">
      <formula1>AND(ISNUMBER(D2),(NOT(OR(NOT(ISERROR(DATEVALUE(D2))), AND(ISNUMBER(D2), LEFT(CELL("format", D2))="D")))))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BF8CE-8E3A-4CCB-9E60-33C2C5324E03}">
  <dimension ref="A1:T51"/>
  <sheetViews>
    <sheetView zoomScale="85" zoomScaleNormal="85" workbookViewId="0">
      <selection activeCell="P23" sqref="P23"/>
    </sheetView>
  </sheetViews>
  <sheetFormatPr defaultRowHeight="13.2" x14ac:dyDescent="0.25"/>
  <cols>
    <col min="1" max="1" width="4" customWidth="1"/>
    <col min="2" max="2" width="16.88671875" customWidth="1"/>
    <col min="3" max="3" width="11" customWidth="1"/>
    <col min="4" max="4" width="16.88671875" customWidth="1"/>
    <col min="5" max="5" width="17" customWidth="1"/>
    <col min="6" max="6" width="17.6640625" customWidth="1"/>
    <col min="7" max="7" width="17.44140625" customWidth="1"/>
    <col min="8" max="8" width="19" customWidth="1"/>
    <col min="9" max="9" width="16.77734375" customWidth="1"/>
    <col min="10" max="10" width="17.5546875" customWidth="1"/>
    <col min="11" max="11" width="16.5546875" customWidth="1"/>
    <col min="12" max="12" width="18.33203125" customWidth="1"/>
    <col min="13" max="13" width="18.44140625" customWidth="1"/>
    <col min="14" max="14" width="11.44140625" customWidth="1"/>
    <col min="15" max="15" width="15.88671875" customWidth="1"/>
    <col min="16" max="16" width="15.6640625" customWidth="1"/>
    <col min="17" max="17" width="19.88671875" customWidth="1"/>
    <col min="18" max="18" width="9.88671875" customWidth="1"/>
    <col min="19" max="19" width="14" customWidth="1"/>
  </cols>
  <sheetData>
    <row r="1" spans="1:20" ht="55.8" customHeight="1" x14ac:dyDescent="0.25">
      <c r="A1" s="62" t="s">
        <v>0</v>
      </c>
      <c r="B1" s="64" t="s">
        <v>1</v>
      </c>
      <c r="C1" s="65" t="s">
        <v>61</v>
      </c>
      <c r="D1" s="66" t="s">
        <v>78</v>
      </c>
      <c r="E1" s="66" t="s">
        <v>79</v>
      </c>
      <c r="F1" s="66" t="s">
        <v>77</v>
      </c>
      <c r="G1" s="66" t="s">
        <v>76</v>
      </c>
      <c r="H1" s="66" t="s">
        <v>72</v>
      </c>
      <c r="I1" s="66" t="s">
        <v>73</v>
      </c>
      <c r="J1" s="66" t="s">
        <v>74</v>
      </c>
      <c r="K1" s="66" t="s">
        <v>75</v>
      </c>
      <c r="L1" s="66" t="s">
        <v>89</v>
      </c>
      <c r="M1" s="66" t="s">
        <v>90</v>
      </c>
      <c r="N1" s="66" t="s">
        <v>71</v>
      </c>
      <c r="O1" s="66" t="s">
        <v>69</v>
      </c>
      <c r="P1" s="66" t="s">
        <v>70</v>
      </c>
      <c r="Q1" s="66" t="s">
        <v>91</v>
      </c>
      <c r="R1" s="66" t="s">
        <v>94</v>
      </c>
      <c r="S1" s="66" t="s">
        <v>80</v>
      </c>
      <c r="T1" s="57"/>
    </row>
    <row r="2" spans="1:20" x14ac:dyDescent="0.25">
      <c r="A2" s="29">
        <v>1</v>
      </c>
      <c r="B2" s="67" t="s">
        <v>6</v>
      </c>
      <c r="C2" s="68" t="s">
        <v>64</v>
      </c>
      <c r="D2" s="68">
        <v>542</v>
      </c>
      <c r="E2" s="63">
        <v>2830</v>
      </c>
      <c r="F2" s="74">
        <v>15.58</v>
      </c>
      <c r="G2" s="74">
        <v>6.81</v>
      </c>
      <c r="H2" s="74">
        <v>6.45</v>
      </c>
      <c r="I2" s="74">
        <v>-0.62</v>
      </c>
      <c r="J2" s="74">
        <v>23.44</v>
      </c>
      <c r="K2" s="74">
        <v>14.71</v>
      </c>
      <c r="L2" s="74">
        <v>31.45</v>
      </c>
      <c r="M2" s="74">
        <v>2886.34</v>
      </c>
      <c r="N2" s="63">
        <v>3527</v>
      </c>
      <c r="O2" s="74">
        <v>110.17</v>
      </c>
      <c r="P2" s="74">
        <v>53.17</v>
      </c>
      <c r="Q2" s="84">
        <v>32.6</v>
      </c>
      <c r="R2" s="84">
        <v>42.63</v>
      </c>
      <c r="S2" s="78">
        <v>1138.42</v>
      </c>
      <c r="T2" s="83"/>
    </row>
    <row r="3" spans="1:20" x14ac:dyDescent="0.25">
      <c r="A3" s="31">
        <v>2</v>
      </c>
      <c r="B3" s="32" t="s">
        <v>8</v>
      </c>
      <c r="C3" s="69" t="s">
        <v>65</v>
      </c>
      <c r="D3" s="60">
        <v>309</v>
      </c>
      <c r="E3" s="60">
        <v>2720</v>
      </c>
      <c r="F3" s="76">
        <v>17.149999999999999</v>
      </c>
      <c r="G3" s="76">
        <v>9.3000000000000007</v>
      </c>
      <c r="H3" s="76">
        <v>8.11</v>
      </c>
      <c r="I3" s="76">
        <v>1.21</v>
      </c>
      <c r="J3" s="76">
        <v>26.72</v>
      </c>
      <c r="K3" s="76">
        <v>17.68</v>
      </c>
      <c r="L3" s="76">
        <v>52.91</v>
      </c>
      <c r="M3" s="76">
        <v>2867.94</v>
      </c>
      <c r="N3" s="60">
        <v>2768</v>
      </c>
      <c r="O3" s="76">
        <v>104.87</v>
      </c>
      <c r="P3" s="76">
        <v>53.23</v>
      </c>
      <c r="Q3" s="88" t="s">
        <v>93</v>
      </c>
      <c r="R3" s="88">
        <v>46.27</v>
      </c>
      <c r="S3" s="79">
        <v>1109.0999999999999</v>
      </c>
      <c r="T3" s="83"/>
    </row>
    <row r="4" spans="1:20" x14ac:dyDescent="0.25">
      <c r="A4" s="29">
        <v>3</v>
      </c>
      <c r="B4" s="30" t="s">
        <v>10</v>
      </c>
      <c r="C4" s="70" t="s">
        <v>65</v>
      </c>
      <c r="D4" s="59">
        <v>253</v>
      </c>
      <c r="E4" s="59">
        <v>2270</v>
      </c>
      <c r="F4" s="75">
        <v>17.02</v>
      </c>
      <c r="G4" s="75">
        <v>9.5399999999999991</v>
      </c>
      <c r="H4" s="75">
        <v>8.07</v>
      </c>
      <c r="I4" s="75">
        <v>1.48</v>
      </c>
      <c r="J4" s="75">
        <v>26.57</v>
      </c>
      <c r="K4" s="75">
        <v>17.93</v>
      </c>
      <c r="L4" s="75">
        <v>25.1</v>
      </c>
      <c r="M4" s="75">
        <v>3069.53</v>
      </c>
      <c r="N4" s="59">
        <v>2745</v>
      </c>
      <c r="O4" s="75">
        <v>106.7</v>
      </c>
      <c r="P4" s="75">
        <v>54</v>
      </c>
      <c r="Q4" s="86">
        <v>32.299999999999997</v>
      </c>
      <c r="R4" s="86">
        <v>54</v>
      </c>
      <c r="S4" s="80">
        <v>1109.0999999999999</v>
      </c>
      <c r="T4" s="83"/>
    </row>
    <row r="5" spans="1:20" x14ac:dyDescent="0.25">
      <c r="A5" s="31">
        <v>4</v>
      </c>
      <c r="B5" s="32" t="s">
        <v>12</v>
      </c>
      <c r="C5" s="69" t="s">
        <v>65</v>
      </c>
      <c r="D5" s="60">
        <v>690</v>
      </c>
      <c r="E5" s="60">
        <v>3171</v>
      </c>
      <c r="F5" s="76">
        <v>16.79</v>
      </c>
      <c r="G5" s="76">
        <v>8.7899999999999991</v>
      </c>
      <c r="H5" s="76">
        <v>7.88</v>
      </c>
      <c r="I5" s="76">
        <v>0.78</v>
      </c>
      <c r="J5" s="76">
        <v>26.22</v>
      </c>
      <c r="K5" s="76">
        <v>17.09</v>
      </c>
      <c r="L5" s="76">
        <v>29.68</v>
      </c>
      <c r="M5" s="76">
        <v>2965.97</v>
      </c>
      <c r="N5" s="60">
        <v>2727</v>
      </c>
      <c r="O5" s="76">
        <v>107.7</v>
      </c>
      <c r="P5" s="76">
        <v>54.5</v>
      </c>
      <c r="Q5" s="85">
        <v>32.799999999999997</v>
      </c>
      <c r="R5" s="85">
        <v>48.53</v>
      </c>
      <c r="S5" s="79">
        <v>1126.05</v>
      </c>
      <c r="T5" s="83"/>
    </row>
    <row r="6" spans="1:20" x14ac:dyDescent="0.25">
      <c r="A6" s="29">
        <v>5</v>
      </c>
      <c r="B6" s="30" t="s">
        <v>14</v>
      </c>
      <c r="C6" s="70" t="s">
        <v>64</v>
      </c>
      <c r="D6" s="59">
        <v>690</v>
      </c>
      <c r="E6" s="59">
        <v>3171</v>
      </c>
      <c r="F6" s="75">
        <v>15</v>
      </c>
      <c r="G6" s="75">
        <v>7.46</v>
      </c>
      <c r="H6" s="75">
        <v>6.76</v>
      </c>
      <c r="I6" s="75">
        <v>-0.01</v>
      </c>
      <c r="J6" s="75">
        <v>23.93</v>
      </c>
      <c r="K6" s="75">
        <v>15.42</v>
      </c>
      <c r="L6" s="75">
        <v>0</v>
      </c>
      <c r="M6" s="75">
        <v>4440.6899999999996</v>
      </c>
      <c r="N6" s="59">
        <v>3452</v>
      </c>
      <c r="O6" s="75">
        <v>122.23</v>
      </c>
      <c r="P6" s="75">
        <v>54.03</v>
      </c>
      <c r="Q6" s="86">
        <v>30.07</v>
      </c>
      <c r="R6" s="86">
        <v>146.37</v>
      </c>
      <c r="S6" s="80">
        <v>1126.9100000000001</v>
      </c>
      <c r="T6" s="83"/>
    </row>
    <row r="7" spans="1:20" x14ac:dyDescent="0.25">
      <c r="A7" s="31">
        <v>6</v>
      </c>
      <c r="B7" s="32" t="s">
        <v>16</v>
      </c>
      <c r="C7" s="69" t="s">
        <v>65</v>
      </c>
      <c r="D7" s="60">
        <v>328</v>
      </c>
      <c r="E7" s="60">
        <v>1161</v>
      </c>
      <c r="F7" s="76">
        <v>16.98</v>
      </c>
      <c r="G7" s="76">
        <v>8.7200000000000006</v>
      </c>
      <c r="H7" s="76">
        <v>7.92</v>
      </c>
      <c r="I7" s="76">
        <v>0.61</v>
      </c>
      <c r="J7" s="76">
        <v>26.51</v>
      </c>
      <c r="K7" s="76">
        <v>17.059999999999999</v>
      </c>
      <c r="L7" s="76">
        <v>87.55</v>
      </c>
      <c r="M7" s="76">
        <v>2811.8</v>
      </c>
      <c r="N7" s="60">
        <v>2847</v>
      </c>
      <c r="O7" s="76">
        <v>106.3</v>
      </c>
      <c r="P7" s="76">
        <v>53.4</v>
      </c>
      <c r="Q7" s="85">
        <v>29.2</v>
      </c>
      <c r="R7" s="85">
        <v>43.1</v>
      </c>
      <c r="S7" s="79">
        <v>1111.53</v>
      </c>
      <c r="T7" s="83"/>
    </row>
    <row r="8" spans="1:20" x14ac:dyDescent="0.25">
      <c r="A8" s="29">
        <v>7</v>
      </c>
      <c r="B8" s="30" t="s">
        <v>18</v>
      </c>
      <c r="C8" s="70" t="s">
        <v>65</v>
      </c>
      <c r="D8" s="59">
        <v>325</v>
      </c>
      <c r="E8" s="59">
        <v>423</v>
      </c>
      <c r="F8" s="75">
        <v>17.12</v>
      </c>
      <c r="G8" s="75">
        <v>8.8699999999999992</v>
      </c>
      <c r="H8" s="75">
        <v>7.96</v>
      </c>
      <c r="I8" s="75">
        <v>0.72</v>
      </c>
      <c r="J8" s="75">
        <v>26.71</v>
      </c>
      <c r="K8" s="75">
        <v>17.27</v>
      </c>
      <c r="L8" s="75">
        <v>52.91</v>
      </c>
      <c r="M8" s="75">
        <v>2867.94</v>
      </c>
      <c r="N8" s="59">
        <v>2785</v>
      </c>
      <c r="O8" s="75">
        <v>104.87</v>
      </c>
      <c r="P8" s="75">
        <v>53.23</v>
      </c>
      <c r="Q8" s="86">
        <v>32.43</v>
      </c>
      <c r="R8" s="86">
        <v>46.27</v>
      </c>
      <c r="S8" s="80">
        <v>1111.53</v>
      </c>
      <c r="T8" s="83"/>
    </row>
    <row r="9" spans="1:20" x14ac:dyDescent="0.25">
      <c r="A9" s="31">
        <v>8</v>
      </c>
      <c r="B9" s="32" t="s">
        <v>20</v>
      </c>
      <c r="C9" s="69" t="s">
        <v>65</v>
      </c>
      <c r="D9" s="60">
        <v>265</v>
      </c>
      <c r="E9" s="60">
        <v>462</v>
      </c>
      <c r="F9" s="76">
        <v>17.34</v>
      </c>
      <c r="G9" s="76">
        <v>9.17</v>
      </c>
      <c r="H9" s="76">
        <v>8</v>
      </c>
      <c r="I9" s="76">
        <v>0.91</v>
      </c>
      <c r="J9" s="76">
        <v>27.08</v>
      </c>
      <c r="K9" s="76">
        <v>17.649999999999999</v>
      </c>
      <c r="L9" s="76">
        <v>95.72</v>
      </c>
      <c r="M9" s="76">
        <v>2739.38</v>
      </c>
      <c r="N9" s="60">
        <v>2723</v>
      </c>
      <c r="O9" s="76">
        <v>102.23</v>
      </c>
      <c r="P9" s="76">
        <v>51.9</v>
      </c>
      <c r="Q9" s="85">
        <v>33.5</v>
      </c>
      <c r="R9" s="85">
        <v>42.07</v>
      </c>
      <c r="S9" s="79">
        <v>1043.02</v>
      </c>
      <c r="T9" s="83"/>
    </row>
    <row r="10" spans="1:20" x14ac:dyDescent="0.25">
      <c r="A10" s="29">
        <v>9</v>
      </c>
      <c r="B10" s="30" t="s">
        <v>22</v>
      </c>
      <c r="C10" s="70" t="s">
        <v>64</v>
      </c>
      <c r="D10" s="59">
        <v>1100</v>
      </c>
      <c r="E10" s="59">
        <v>3841</v>
      </c>
      <c r="F10" s="75">
        <v>10.75</v>
      </c>
      <c r="G10" s="75">
        <v>4.3099999999999996</v>
      </c>
      <c r="H10" s="75">
        <v>3.79</v>
      </c>
      <c r="I10" s="75">
        <v>-2.4900000000000002</v>
      </c>
      <c r="J10" s="75">
        <v>18.78</v>
      </c>
      <c r="K10" s="75">
        <v>11.91</v>
      </c>
      <c r="L10" s="75">
        <v>0</v>
      </c>
      <c r="M10" s="75">
        <v>4556.17</v>
      </c>
      <c r="N10" s="59">
        <v>3866</v>
      </c>
      <c r="O10" s="75">
        <v>125.47</v>
      </c>
      <c r="P10" s="75">
        <v>56.8</v>
      </c>
      <c r="Q10" s="86">
        <v>27.93</v>
      </c>
      <c r="R10" s="86">
        <v>129.57</v>
      </c>
      <c r="S10" s="80">
        <v>1034.83</v>
      </c>
      <c r="T10" s="83"/>
    </row>
    <row r="11" spans="1:20" x14ac:dyDescent="0.25">
      <c r="A11" s="31">
        <v>10</v>
      </c>
      <c r="B11" s="32" t="s">
        <v>24</v>
      </c>
      <c r="C11" s="69" t="s">
        <v>65</v>
      </c>
      <c r="D11" s="60">
        <v>420</v>
      </c>
      <c r="E11" s="60">
        <v>1369</v>
      </c>
      <c r="F11" s="76">
        <v>16.3</v>
      </c>
      <c r="G11" s="76">
        <v>8.5500000000000007</v>
      </c>
      <c r="H11" s="76">
        <v>7.64</v>
      </c>
      <c r="I11" s="76">
        <v>0.74</v>
      </c>
      <c r="J11" s="76">
        <v>25.53</v>
      </c>
      <c r="K11" s="76">
        <v>16.71</v>
      </c>
      <c r="L11" s="76">
        <v>56.38</v>
      </c>
      <c r="M11" s="76">
        <v>2811.8</v>
      </c>
      <c r="N11" s="60">
        <v>2847</v>
      </c>
      <c r="O11" s="76">
        <v>110.17</v>
      </c>
      <c r="P11" s="76">
        <v>53.17</v>
      </c>
      <c r="Q11" s="85">
        <v>34.03</v>
      </c>
      <c r="R11" s="85">
        <v>43.1</v>
      </c>
      <c r="S11" s="79">
        <v>1156.0899999999999</v>
      </c>
      <c r="T11" s="83"/>
    </row>
    <row r="12" spans="1:20" x14ac:dyDescent="0.25">
      <c r="A12" s="29">
        <v>11</v>
      </c>
      <c r="B12" s="30" t="s">
        <v>26</v>
      </c>
      <c r="C12" s="70" t="s">
        <v>65</v>
      </c>
      <c r="D12" s="59">
        <v>436</v>
      </c>
      <c r="E12" s="59">
        <v>1000</v>
      </c>
      <c r="F12" s="75">
        <v>16.100000000000001</v>
      </c>
      <c r="G12" s="75">
        <v>8.42</v>
      </c>
      <c r="H12" s="75">
        <v>7.51</v>
      </c>
      <c r="I12" s="75">
        <v>0.64</v>
      </c>
      <c r="J12" s="75">
        <v>25.29</v>
      </c>
      <c r="K12" s="75">
        <v>16.559999999999999</v>
      </c>
      <c r="L12" s="75">
        <v>29.68</v>
      </c>
      <c r="M12" s="75">
        <v>2965.97</v>
      </c>
      <c r="N12" s="59">
        <v>2847</v>
      </c>
      <c r="O12" s="75">
        <v>114.4</v>
      </c>
      <c r="P12" s="75">
        <v>54.63</v>
      </c>
      <c r="Q12" s="86">
        <v>32.799999999999997</v>
      </c>
      <c r="R12" s="86">
        <v>48.53</v>
      </c>
      <c r="S12" s="80">
        <v>1156.0899999999999</v>
      </c>
      <c r="T12" s="83"/>
    </row>
    <row r="13" spans="1:20" x14ac:dyDescent="0.25">
      <c r="A13" s="31">
        <v>12</v>
      </c>
      <c r="B13" s="32" t="s">
        <v>28</v>
      </c>
      <c r="C13" s="69" t="s">
        <v>65</v>
      </c>
      <c r="D13" s="60">
        <v>310</v>
      </c>
      <c r="E13" s="60">
        <v>353</v>
      </c>
      <c r="F13" s="76">
        <v>17.329999999999998</v>
      </c>
      <c r="G13" s="76">
        <v>8.7899999999999991</v>
      </c>
      <c r="H13" s="76">
        <v>8.0299999999999994</v>
      </c>
      <c r="I13" s="76">
        <v>0.6</v>
      </c>
      <c r="J13" s="76">
        <v>27.02</v>
      </c>
      <c r="K13" s="76">
        <v>17.18</v>
      </c>
      <c r="L13" s="76">
        <v>87.55</v>
      </c>
      <c r="M13" s="76">
        <v>2736.41</v>
      </c>
      <c r="N13" s="60">
        <v>2784</v>
      </c>
      <c r="O13" s="76">
        <v>103.36</v>
      </c>
      <c r="P13" s="76">
        <v>52.43</v>
      </c>
      <c r="Q13" s="85">
        <v>33.200000000000003</v>
      </c>
      <c r="R13" s="85">
        <v>42.27</v>
      </c>
      <c r="S13" s="79">
        <v>1081.3699999999999</v>
      </c>
      <c r="T13" s="83"/>
    </row>
    <row r="14" spans="1:20" x14ac:dyDescent="0.25">
      <c r="A14" s="29">
        <v>13</v>
      </c>
      <c r="B14" s="30" t="s">
        <v>29</v>
      </c>
      <c r="C14" s="70" t="s">
        <v>64</v>
      </c>
      <c r="D14" s="59">
        <v>639</v>
      </c>
      <c r="E14" s="59">
        <v>2216</v>
      </c>
      <c r="F14" s="75">
        <v>14.88</v>
      </c>
      <c r="G14" s="75">
        <v>5.8</v>
      </c>
      <c r="H14" s="75">
        <v>6.86</v>
      </c>
      <c r="I14" s="75">
        <v>-1.51</v>
      </c>
      <c r="J14" s="75">
        <v>23.71</v>
      </c>
      <c r="K14" s="75">
        <v>13.46</v>
      </c>
      <c r="L14" s="75">
        <v>0.12</v>
      </c>
      <c r="M14" s="75">
        <v>3796.62</v>
      </c>
      <c r="N14" s="59">
        <v>3527</v>
      </c>
      <c r="O14" s="75">
        <v>108</v>
      </c>
      <c r="P14" s="75">
        <v>48.43</v>
      </c>
      <c r="Q14" s="86">
        <v>31.1</v>
      </c>
      <c r="R14" s="86">
        <v>113.43</v>
      </c>
      <c r="S14" s="80">
        <v>1008.75</v>
      </c>
      <c r="T14" s="83"/>
    </row>
    <row r="15" spans="1:20" x14ac:dyDescent="0.25">
      <c r="A15" s="31">
        <v>14</v>
      </c>
      <c r="B15" s="32" t="s">
        <v>31</v>
      </c>
      <c r="C15" s="69" t="s">
        <v>65</v>
      </c>
      <c r="D15" s="60">
        <v>292</v>
      </c>
      <c r="E15" s="60">
        <v>1376</v>
      </c>
      <c r="F15" s="76">
        <v>17.260000000000002</v>
      </c>
      <c r="G15" s="76">
        <v>8.6300000000000008</v>
      </c>
      <c r="H15" s="76">
        <v>7.96</v>
      </c>
      <c r="I15" s="76">
        <v>0.47</v>
      </c>
      <c r="J15" s="76">
        <v>26.95</v>
      </c>
      <c r="K15" s="76">
        <v>16.98</v>
      </c>
      <c r="L15" s="76">
        <v>108.77</v>
      </c>
      <c r="M15" s="76">
        <v>2674.25</v>
      </c>
      <c r="N15" s="60">
        <v>2815</v>
      </c>
      <c r="O15" s="76">
        <v>102.27</v>
      </c>
      <c r="P15" s="76">
        <v>51.4</v>
      </c>
      <c r="Q15" s="85">
        <v>32.57</v>
      </c>
      <c r="R15" s="85">
        <v>41.73</v>
      </c>
      <c r="S15" s="79">
        <v>1081.3699999999999</v>
      </c>
      <c r="T15" s="83"/>
    </row>
    <row r="16" spans="1:20" x14ac:dyDescent="0.25">
      <c r="A16" s="29">
        <v>15</v>
      </c>
      <c r="B16" s="30" t="s">
        <v>33</v>
      </c>
      <c r="C16" s="70" t="s">
        <v>64</v>
      </c>
      <c r="D16" s="59">
        <v>960</v>
      </c>
      <c r="E16" s="59">
        <v>3060</v>
      </c>
      <c r="F16" s="75">
        <v>10.93</v>
      </c>
      <c r="G16" s="75">
        <v>3.01</v>
      </c>
      <c r="H16" s="75">
        <v>3.63</v>
      </c>
      <c r="I16" s="75">
        <v>-3.84</v>
      </c>
      <c r="J16" s="75">
        <v>19.239999999999998</v>
      </c>
      <c r="K16" s="75">
        <v>10.45</v>
      </c>
      <c r="L16" s="75">
        <v>0</v>
      </c>
      <c r="M16" s="75">
        <v>4230.91</v>
      </c>
      <c r="N16" s="59">
        <v>4536</v>
      </c>
      <c r="O16" s="75">
        <v>111.57</v>
      </c>
      <c r="P16" s="75">
        <v>48.03</v>
      </c>
      <c r="Q16" s="86">
        <v>29.5</v>
      </c>
      <c r="R16" s="86">
        <v>141.53</v>
      </c>
      <c r="S16" s="80">
        <v>971.61</v>
      </c>
      <c r="T16" s="83"/>
    </row>
    <row r="17" spans="1:20" x14ac:dyDescent="0.25">
      <c r="A17" s="31">
        <v>16</v>
      </c>
      <c r="B17" s="32" t="s">
        <v>35</v>
      </c>
      <c r="C17" s="69" t="s">
        <v>64</v>
      </c>
      <c r="D17" s="60">
        <v>604</v>
      </c>
      <c r="E17" s="60">
        <v>976</v>
      </c>
      <c r="F17" s="76">
        <v>13.46</v>
      </c>
      <c r="G17" s="76">
        <v>6.64</v>
      </c>
      <c r="H17" s="76">
        <v>5.75</v>
      </c>
      <c r="I17" s="76">
        <v>-0.62</v>
      </c>
      <c r="J17" s="76">
        <v>22.02</v>
      </c>
      <c r="K17" s="76">
        <v>14.45</v>
      </c>
      <c r="L17" s="76">
        <v>15.97</v>
      </c>
      <c r="M17" s="76">
        <v>3032.85</v>
      </c>
      <c r="N17" s="60">
        <v>3527</v>
      </c>
      <c r="O17" s="76">
        <v>114.4</v>
      </c>
      <c r="P17" s="76">
        <v>54.63</v>
      </c>
      <c r="Q17" s="85">
        <v>31.27</v>
      </c>
      <c r="R17" s="85">
        <v>49.17</v>
      </c>
      <c r="S17" s="79">
        <v>1161.25</v>
      </c>
      <c r="T17" s="83"/>
    </row>
    <row r="18" spans="1:20" x14ac:dyDescent="0.25">
      <c r="A18" s="29">
        <v>17</v>
      </c>
      <c r="B18" s="30" t="s">
        <v>37</v>
      </c>
      <c r="C18" s="70" t="s">
        <v>65</v>
      </c>
      <c r="D18" s="59">
        <v>348</v>
      </c>
      <c r="E18" s="59">
        <v>880</v>
      </c>
      <c r="F18" s="75">
        <v>17.100000000000001</v>
      </c>
      <c r="G18" s="75">
        <v>8.61</v>
      </c>
      <c r="H18" s="75">
        <v>7.98</v>
      </c>
      <c r="I18" s="75">
        <v>0.53</v>
      </c>
      <c r="J18" s="75">
        <v>26.67</v>
      </c>
      <c r="K18" s="75">
        <v>16.91</v>
      </c>
      <c r="L18" s="75">
        <v>56.38</v>
      </c>
      <c r="M18" s="75">
        <v>2811.8</v>
      </c>
      <c r="N18" s="59">
        <v>2815</v>
      </c>
      <c r="O18" s="75">
        <v>106.3</v>
      </c>
      <c r="P18" s="75">
        <v>53.4</v>
      </c>
      <c r="Q18" s="86">
        <v>34.03</v>
      </c>
      <c r="R18" s="86">
        <v>42.27</v>
      </c>
      <c r="S18" s="80">
        <v>1126.92</v>
      </c>
      <c r="T18" s="83"/>
    </row>
    <row r="19" spans="1:20" x14ac:dyDescent="0.25">
      <c r="A19" s="31">
        <v>18</v>
      </c>
      <c r="B19" s="32" t="s">
        <v>38</v>
      </c>
      <c r="C19" s="69" t="s">
        <v>65</v>
      </c>
      <c r="D19" s="60">
        <v>500</v>
      </c>
      <c r="E19" s="60">
        <v>2269</v>
      </c>
      <c r="F19" s="76">
        <v>16</v>
      </c>
      <c r="G19" s="76">
        <v>8.4</v>
      </c>
      <c r="H19" s="76">
        <v>7.51</v>
      </c>
      <c r="I19" s="76">
        <v>0.7</v>
      </c>
      <c r="J19" s="76">
        <v>25.12</v>
      </c>
      <c r="K19" s="76">
        <v>16.489999999999998</v>
      </c>
      <c r="L19" s="76">
        <v>31.47</v>
      </c>
      <c r="M19" s="76">
        <v>2886.34</v>
      </c>
      <c r="N19" s="60">
        <v>2847</v>
      </c>
      <c r="O19" s="76">
        <v>110.17</v>
      </c>
      <c r="P19" s="76">
        <v>53.17</v>
      </c>
      <c r="Q19" s="85">
        <v>32.6</v>
      </c>
      <c r="R19" s="85">
        <v>42.63</v>
      </c>
      <c r="S19" s="79">
        <v>1161.25</v>
      </c>
      <c r="T19" s="83"/>
    </row>
    <row r="20" spans="1:20" x14ac:dyDescent="0.25">
      <c r="A20" s="33">
        <v>19</v>
      </c>
      <c r="B20" s="34" t="s">
        <v>40</v>
      </c>
      <c r="C20" s="71" t="s">
        <v>64</v>
      </c>
      <c r="D20" s="61">
        <v>587</v>
      </c>
      <c r="E20" s="61">
        <v>2868</v>
      </c>
      <c r="F20" s="77">
        <v>15.33</v>
      </c>
      <c r="G20" s="77">
        <v>7.98</v>
      </c>
      <c r="H20" s="77">
        <v>7.11</v>
      </c>
      <c r="I20" s="77">
        <v>0.5</v>
      </c>
      <c r="J20" s="77">
        <v>24.26</v>
      </c>
      <c r="K20" s="77">
        <v>15.94</v>
      </c>
      <c r="L20" s="77">
        <v>0.55000000000000004</v>
      </c>
      <c r="M20" s="77">
        <v>3523.98</v>
      </c>
      <c r="N20" s="61">
        <v>3527</v>
      </c>
      <c r="O20" s="77">
        <v>119.57</v>
      </c>
      <c r="P20" s="77">
        <v>55.1</v>
      </c>
      <c r="Q20" s="87">
        <v>30.7</v>
      </c>
      <c r="R20" s="87">
        <v>81.400000000000006</v>
      </c>
      <c r="S20" s="81">
        <v>1126.05</v>
      </c>
      <c r="T20" s="83"/>
    </row>
    <row r="21" spans="1:20" ht="93.6" customHeight="1" x14ac:dyDescent="0.25">
      <c r="A21" s="72"/>
      <c r="B21" s="72"/>
      <c r="C21" s="72"/>
      <c r="D21" s="72"/>
      <c r="E21" s="72"/>
      <c r="F21" s="72" t="s">
        <v>82</v>
      </c>
      <c r="G21" s="72" t="s">
        <v>81</v>
      </c>
      <c r="H21" s="72"/>
      <c r="I21" s="72"/>
      <c r="J21" s="72"/>
      <c r="K21" s="72"/>
      <c r="L21" s="72" t="s">
        <v>87</v>
      </c>
      <c r="M21" s="72" t="s">
        <v>88</v>
      </c>
      <c r="N21" s="72" t="s">
        <v>95</v>
      </c>
      <c r="O21" s="73" t="s">
        <v>68</v>
      </c>
      <c r="P21" s="73" t="s">
        <v>62</v>
      </c>
      <c r="Q21" s="73" t="s">
        <v>92</v>
      </c>
      <c r="R21" s="73" t="s">
        <v>67</v>
      </c>
      <c r="S21" s="73" t="s">
        <v>63</v>
      </c>
    </row>
    <row r="22" spans="1:20" ht="29.4" customHeight="1" x14ac:dyDescent="0.25">
      <c r="C22" s="72" t="s">
        <v>66</v>
      </c>
      <c r="D22" s="72" t="s">
        <v>66</v>
      </c>
      <c r="E22" s="72" t="s">
        <v>66</v>
      </c>
      <c r="F22" s="72" t="s">
        <v>67</v>
      </c>
      <c r="G22" s="72" t="s">
        <v>67</v>
      </c>
      <c r="H22" s="72" t="s">
        <v>67</v>
      </c>
      <c r="I22" s="72" t="s">
        <v>67</v>
      </c>
      <c r="J22" s="72" t="s">
        <v>67</v>
      </c>
      <c r="K22" s="72" t="s">
        <v>67</v>
      </c>
      <c r="L22" s="72"/>
      <c r="M22" s="72"/>
      <c r="N22" s="72" t="s">
        <v>66</v>
      </c>
      <c r="O22" s="72" t="s">
        <v>67</v>
      </c>
      <c r="P22" s="72" t="s">
        <v>67</v>
      </c>
      <c r="Q22" s="72"/>
      <c r="R22" s="72"/>
      <c r="S22" s="72" t="s">
        <v>67</v>
      </c>
    </row>
    <row r="23" spans="1:20" ht="13.8" customHeight="1" x14ac:dyDescent="0.25"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</row>
    <row r="24" spans="1:20" x14ac:dyDescent="0.25">
      <c r="B24" s="89" t="s">
        <v>83</v>
      </c>
      <c r="C24" s="90"/>
      <c r="D24" s="90"/>
      <c r="E24" s="90"/>
      <c r="F24" s="90"/>
      <c r="G24" s="89" t="s">
        <v>84</v>
      </c>
      <c r="H24" s="90"/>
      <c r="I24" s="90"/>
      <c r="J24" s="90"/>
      <c r="K24" s="90"/>
      <c r="L24" s="89" t="s">
        <v>85</v>
      </c>
      <c r="M24" s="90"/>
      <c r="N24" s="90"/>
      <c r="O24" s="90"/>
      <c r="P24" s="90"/>
      <c r="Q24" s="90"/>
      <c r="R24" s="90"/>
      <c r="S24" s="90"/>
    </row>
    <row r="45" spans="2:19" x14ac:dyDescent="0.25">
      <c r="B45" s="89" t="s">
        <v>86</v>
      </c>
      <c r="C45" s="90"/>
      <c r="D45" s="90"/>
      <c r="E45" s="90"/>
      <c r="F45" s="90"/>
      <c r="G45" s="89" t="s">
        <v>96</v>
      </c>
      <c r="H45" s="90"/>
      <c r="I45" s="90"/>
      <c r="J45" s="90"/>
      <c r="K45" s="90"/>
      <c r="L45" s="89" t="s">
        <v>98</v>
      </c>
      <c r="M45" s="90"/>
      <c r="N45" s="90"/>
      <c r="O45" s="90"/>
      <c r="P45" s="90"/>
      <c r="Q45" s="90"/>
      <c r="R45" s="90"/>
      <c r="S45" s="90"/>
    </row>
    <row r="51" spans="17:17" x14ac:dyDescent="0.25">
      <c r="Q51" s="82" t="s">
        <v>97</v>
      </c>
    </row>
  </sheetData>
  <phoneticPr fontId="7" type="noConversion"/>
  <dataValidations count="1">
    <dataValidation type="custom" allowBlank="1" showDropDown="1" sqref="C2:S20" xr:uid="{FE95469F-89E1-4FDC-9A53-551568F3D082}">
      <formula1>AND(ISNUMBER(C2),(NOT(OR(NOT(ISERROR(DATEVALUE(C2))), AND(ISNUMBER(C2), LEFT(CELL("format", C2))="D")))))</formula1>
    </dataValidation>
  </dataValidations>
  <hyperlinks>
    <hyperlink ref="P22" r:id="rId1" xr:uid="{601A41C3-1FC6-42EC-AA69-C2503CAADC00}"/>
    <hyperlink ref="S22" r:id="rId2" xr:uid="{F2755814-7AF0-4EDF-BE96-F5E9096C24C8}"/>
    <hyperlink ref="O22" r:id="rId3" xr:uid="{E9DB3DCA-B0F2-4598-8B2D-D34EF80EC989}"/>
  </hyperlinks>
  <pageMargins left="0.7" right="0.7" top="0.75" bottom="0.75" header="0.3" footer="0.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F3B8E-5FE9-494A-BBE2-E99622E22B4C}">
  <dimension ref="A1:AO81"/>
  <sheetViews>
    <sheetView topLeftCell="A71" zoomScale="85" zoomScaleNormal="85" workbookViewId="0">
      <selection activeCell="R79" sqref="R79"/>
    </sheetView>
  </sheetViews>
  <sheetFormatPr defaultRowHeight="13.2" x14ac:dyDescent="0.25"/>
  <cols>
    <col min="6" max="6" width="12.21875" customWidth="1"/>
    <col min="7" max="7" width="12" customWidth="1"/>
    <col min="8" max="8" width="12.5546875" customWidth="1"/>
    <col min="11" max="11" width="17.6640625" customWidth="1"/>
    <col min="12" max="12" width="15.109375" customWidth="1"/>
    <col min="13" max="13" width="21.21875" customWidth="1"/>
    <col min="19" max="19" width="5.77734375" bestFit="1" customWidth="1"/>
    <col min="27" max="27" width="15" customWidth="1"/>
    <col min="41" max="41" width="11.109375" customWidth="1"/>
  </cols>
  <sheetData>
    <row r="1" spans="1:41" ht="13.8" thickBot="1" x14ac:dyDescent="0.3">
      <c r="A1" s="134" t="s">
        <v>144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O1" s="135" t="s">
        <v>151</v>
      </c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C1" s="128" t="s">
        <v>156</v>
      </c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</row>
    <row r="2" spans="1:41" ht="21" thickBot="1" x14ac:dyDescent="0.3">
      <c r="A2" s="115" t="s">
        <v>127</v>
      </c>
      <c r="B2" s="107" t="s">
        <v>128</v>
      </c>
      <c r="C2" s="108" t="s">
        <v>129</v>
      </c>
      <c r="D2" s="109" t="s">
        <v>130</v>
      </c>
      <c r="E2" s="109" t="s">
        <v>131</v>
      </c>
      <c r="F2" s="109" t="s">
        <v>132</v>
      </c>
      <c r="G2" s="109" t="s">
        <v>133</v>
      </c>
      <c r="H2" s="109" t="s">
        <v>134</v>
      </c>
      <c r="I2" s="109" t="s">
        <v>135</v>
      </c>
      <c r="J2" s="109" t="s">
        <v>136</v>
      </c>
      <c r="K2" s="109" t="s">
        <v>137</v>
      </c>
      <c r="L2" s="109" t="s">
        <v>138</v>
      </c>
      <c r="M2" s="109" t="s">
        <v>139</v>
      </c>
      <c r="O2" s="107" t="s">
        <v>127</v>
      </c>
      <c r="P2" s="107" t="s">
        <v>128</v>
      </c>
      <c r="Q2" s="108" t="s">
        <v>129</v>
      </c>
      <c r="R2" s="109" t="s">
        <v>130</v>
      </c>
      <c r="S2" s="109" t="s">
        <v>131</v>
      </c>
      <c r="T2" s="109" t="s">
        <v>132</v>
      </c>
      <c r="U2" s="109" t="s">
        <v>133</v>
      </c>
      <c r="V2" s="109" t="s">
        <v>134</v>
      </c>
      <c r="W2" s="109" t="s">
        <v>135</v>
      </c>
      <c r="X2" s="109" t="s">
        <v>136</v>
      </c>
      <c r="Y2" s="109" t="s">
        <v>137</v>
      </c>
      <c r="Z2" s="109" t="s">
        <v>138</v>
      </c>
      <c r="AA2" s="109" t="s">
        <v>139</v>
      </c>
      <c r="AC2" s="107" t="s">
        <v>127</v>
      </c>
      <c r="AD2" s="107" t="s">
        <v>128</v>
      </c>
      <c r="AE2" s="108" t="s">
        <v>129</v>
      </c>
      <c r="AF2" s="109" t="s">
        <v>130</v>
      </c>
      <c r="AG2" s="109" t="s">
        <v>131</v>
      </c>
      <c r="AH2" s="109" t="s">
        <v>132</v>
      </c>
      <c r="AI2" s="109" t="s">
        <v>133</v>
      </c>
      <c r="AJ2" s="109" t="s">
        <v>134</v>
      </c>
      <c r="AK2" s="109" t="s">
        <v>135</v>
      </c>
      <c r="AL2" s="109" t="s">
        <v>136</v>
      </c>
      <c r="AM2" s="109" t="s">
        <v>137</v>
      </c>
      <c r="AN2" s="109" t="s">
        <v>138</v>
      </c>
      <c r="AO2" s="109" t="s">
        <v>139</v>
      </c>
    </row>
    <row r="3" spans="1:41" ht="13.8" thickBot="1" x14ac:dyDescent="0.3">
      <c r="A3" s="116">
        <v>2024</v>
      </c>
      <c r="B3" s="110" t="s">
        <v>112</v>
      </c>
      <c r="C3" s="110">
        <v>70.7</v>
      </c>
      <c r="D3" s="111">
        <v>28</v>
      </c>
      <c r="E3" s="112">
        <v>41</v>
      </c>
      <c r="F3" s="112">
        <v>99</v>
      </c>
      <c r="G3" s="112">
        <v>10</v>
      </c>
      <c r="H3" s="112">
        <v>70</v>
      </c>
      <c r="I3" s="112">
        <v>30.6</v>
      </c>
      <c r="J3" s="112">
        <v>29.43</v>
      </c>
      <c r="K3" s="112">
        <v>4.0999999999999996</v>
      </c>
      <c r="L3" s="112" t="s">
        <v>140</v>
      </c>
      <c r="M3" s="112">
        <v>1.4</v>
      </c>
      <c r="O3" s="110">
        <v>2024</v>
      </c>
      <c r="P3" s="110" t="s">
        <v>112</v>
      </c>
      <c r="Q3" s="110">
        <v>77.5</v>
      </c>
      <c r="R3" s="111">
        <v>45.9</v>
      </c>
      <c r="S3" s="112">
        <v>58.6</v>
      </c>
      <c r="T3" s="112">
        <v>96</v>
      </c>
      <c r="U3" s="112">
        <v>71</v>
      </c>
      <c r="V3" s="112">
        <v>22</v>
      </c>
      <c r="W3" s="112">
        <v>30.26</v>
      </c>
      <c r="X3" s="112">
        <v>29.58</v>
      </c>
      <c r="Y3" s="112">
        <v>1.4</v>
      </c>
      <c r="Z3" s="112" t="s">
        <v>146</v>
      </c>
      <c r="AA3" s="112">
        <v>10.220000000000001</v>
      </c>
      <c r="AC3" s="110">
        <v>2024</v>
      </c>
      <c r="AD3" s="110" t="s">
        <v>112</v>
      </c>
      <c r="AE3" s="110">
        <v>65.099999999999994</v>
      </c>
      <c r="AF3" s="111">
        <v>26.4</v>
      </c>
      <c r="AG3" s="112">
        <v>39.200000000000003</v>
      </c>
      <c r="AH3" s="112">
        <v>99</v>
      </c>
      <c r="AI3" s="112">
        <v>24</v>
      </c>
      <c r="AJ3" s="112">
        <v>78</v>
      </c>
      <c r="AK3" s="112">
        <v>30.58</v>
      </c>
      <c r="AL3" s="112">
        <v>29.4</v>
      </c>
      <c r="AM3" s="112">
        <v>1.8</v>
      </c>
      <c r="AN3" s="112" t="s">
        <v>140</v>
      </c>
      <c r="AO3" s="112">
        <v>1.52</v>
      </c>
    </row>
    <row r="4" spans="1:41" ht="13.8" thickBot="1" x14ac:dyDescent="0.3">
      <c r="A4" s="116">
        <v>2024</v>
      </c>
      <c r="B4" s="110" t="s">
        <v>113</v>
      </c>
      <c r="C4" s="110">
        <v>66.400000000000006</v>
      </c>
      <c r="D4" s="111">
        <v>33.299999999999997</v>
      </c>
      <c r="E4" s="112">
        <v>64.5</v>
      </c>
      <c r="F4" s="112">
        <v>99</v>
      </c>
      <c r="G4" s="112">
        <v>25</v>
      </c>
      <c r="H4" s="112">
        <v>71</v>
      </c>
      <c r="I4" s="112">
        <v>30.43</v>
      </c>
      <c r="J4" s="112">
        <v>29.27</v>
      </c>
      <c r="K4" s="112">
        <v>3.61</v>
      </c>
      <c r="L4" s="112" t="s">
        <v>140</v>
      </c>
      <c r="M4" s="112">
        <v>3.61</v>
      </c>
      <c r="O4" s="110">
        <v>2024</v>
      </c>
      <c r="P4" s="110" t="s">
        <v>113</v>
      </c>
      <c r="Q4" s="110">
        <v>58.5</v>
      </c>
      <c r="R4" s="111">
        <v>31.5</v>
      </c>
      <c r="S4" s="112">
        <v>42.7</v>
      </c>
      <c r="T4" s="112">
        <v>97</v>
      </c>
      <c r="U4" s="112">
        <v>31</v>
      </c>
      <c r="V4" s="112">
        <v>74</v>
      </c>
      <c r="W4" s="112">
        <v>30.34</v>
      </c>
      <c r="X4" s="112">
        <v>27.19</v>
      </c>
      <c r="Y4" s="112">
        <v>1.1000000000000001</v>
      </c>
      <c r="Z4" s="112" t="s">
        <v>147</v>
      </c>
      <c r="AA4" s="112">
        <v>6.36</v>
      </c>
      <c r="AC4" s="110">
        <v>2024</v>
      </c>
      <c r="AD4" s="110" t="s">
        <v>113</v>
      </c>
      <c r="AE4" s="110">
        <v>68.900000000000006</v>
      </c>
      <c r="AF4" s="111">
        <v>34.299999999999997</v>
      </c>
      <c r="AG4" s="112">
        <v>45.9</v>
      </c>
      <c r="AH4" s="112">
        <v>99</v>
      </c>
      <c r="AI4" s="112">
        <v>29</v>
      </c>
      <c r="AJ4" s="112">
        <v>78</v>
      </c>
      <c r="AK4" s="112">
        <v>30.41</v>
      </c>
      <c r="AL4" s="112">
        <v>29.23</v>
      </c>
      <c r="AM4" s="112">
        <v>1.9</v>
      </c>
      <c r="AN4" s="112" t="s">
        <v>140</v>
      </c>
      <c r="AO4" s="112">
        <v>6.71</v>
      </c>
    </row>
    <row r="5" spans="1:41" ht="13.8" thickBot="1" x14ac:dyDescent="0.3">
      <c r="A5" s="116">
        <v>2024</v>
      </c>
      <c r="B5" s="110" t="s">
        <v>114</v>
      </c>
      <c r="C5" s="111">
        <v>68</v>
      </c>
      <c r="D5" s="111">
        <v>34.299999999999997</v>
      </c>
      <c r="E5" s="112">
        <v>48.9</v>
      </c>
      <c r="F5" s="112">
        <v>99</v>
      </c>
      <c r="G5" s="112">
        <v>11</v>
      </c>
      <c r="H5" s="112">
        <v>74</v>
      </c>
      <c r="I5" s="112">
        <v>30.22</v>
      </c>
      <c r="J5" s="112">
        <v>29.3</v>
      </c>
      <c r="K5" s="112">
        <v>4.8</v>
      </c>
      <c r="L5" s="112" t="s">
        <v>140</v>
      </c>
      <c r="M5" s="112">
        <v>8.84</v>
      </c>
      <c r="O5" s="110">
        <v>2024</v>
      </c>
      <c r="P5" s="110" t="s">
        <v>114</v>
      </c>
      <c r="Q5" s="111">
        <v>66.599999999999994</v>
      </c>
      <c r="R5" s="111">
        <v>32.200000000000003</v>
      </c>
      <c r="S5" s="112">
        <v>44.5</v>
      </c>
      <c r="T5" s="112">
        <v>98</v>
      </c>
      <c r="U5" s="112">
        <v>11</v>
      </c>
      <c r="V5" s="112">
        <v>74</v>
      </c>
      <c r="W5" s="112">
        <v>30.29</v>
      </c>
      <c r="X5" s="112">
        <v>29.31</v>
      </c>
      <c r="Y5" s="112">
        <v>1.6</v>
      </c>
      <c r="Z5" s="112" t="s">
        <v>148</v>
      </c>
      <c r="AA5" s="112">
        <v>12.98</v>
      </c>
      <c r="AC5" s="110">
        <v>2024</v>
      </c>
      <c r="AD5" s="110" t="s">
        <v>114</v>
      </c>
      <c r="AE5" s="111">
        <v>68.7</v>
      </c>
      <c r="AF5" s="111">
        <v>35.1</v>
      </c>
      <c r="AG5" s="112">
        <v>48.5</v>
      </c>
      <c r="AH5" s="112">
        <v>99</v>
      </c>
      <c r="AI5" s="112">
        <v>15</v>
      </c>
      <c r="AJ5" s="112">
        <v>78</v>
      </c>
      <c r="AK5" s="112">
        <v>30.2</v>
      </c>
      <c r="AL5" s="112">
        <v>29.27</v>
      </c>
      <c r="AM5" s="112">
        <v>2.1</v>
      </c>
      <c r="AN5" s="112" t="s">
        <v>140</v>
      </c>
      <c r="AO5" s="112">
        <v>10.19</v>
      </c>
    </row>
    <row r="6" spans="1:41" ht="13.8" thickBot="1" x14ac:dyDescent="0.3">
      <c r="A6" s="116">
        <v>2024</v>
      </c>
      <c r="B6" s="110" t="s">
        <v>115</v>
      </c>
      <c r="C6" s="110">
        <v>77.7</v>
      </c>
      <c r="D6" s="112">
        <v>34.200000000000003</v>
      </c>
      <c r="E6" s="112">
        <v>54.4</v>
      </c>
      <c r="F6" s="112">
        <v>99</v>
      </c>
      <c r="G6" s="112">
        <v>11</v>
      </c>
      <c r="H6" s="112">
        <v>63</v>
      </c>
      <c r="I6" s="112">
        <v>30.43</v>
      </c>
      <c r="J6" s="112">
        <v>29.48</v>
      </c>
      <c r="K6" s="112">
        <v>5.0999999999999996</v>
      </c>
      <c r="L6" s="112" t="s">
        <v>141</v>
      </c>
      <c r="M6" s="112">
        <v>3.92</v>
      </c>
      <c r="O6" s="110">
        <v>2024</v>
      </c>
      <c r="P6" s="110" t="s">
        <v>115</v>
      </c>
      <c r="Q6" s="110">
        <v>72.5</v>
      </c>
      <c r="R6" s="112">
        <v>31.5</v>
      </c>
      <c r="S6" s="112">
        <v>50.5</v>
      </c>
      <c r="T6" s="112">
        <v>97</v>
      </c>
      <c r="U6" s="112">
        <v>7</v>
      </c>
      <c r="V6" s="112">
        <v>61</v>
      </c>
      <c r="W6" s="112">
        <v>31.45</v>
      </c>
      <c r="X6" s="112">
        <v>29.48</v>
      </c>
      <c r="Y6" s="112">
        <v>2.2000000000000002</v>
      </c>
      <c r="Z6" s="112" t="s">
        <v>148</v>
      </c>
      <c r="AA6" s="112">
        <v>4.24</v>
      </c>
      <c r="AC6" s="110">
        <v>2024</v>
      </c>
      <c r="AD6" s="110" t="s">
        <v>115</v>
      </c>
      <c r="AE6" s="110">
        <v>78.599999999999994</v>
      </c>
      <c r="AF6" s="112">
        <v>34.5</v>
      </c>
      <c r="AG6" s="112">
        <v>54.5</v>
      </c>
      <c r="AH6" s="112">
        <v>99</v>
      </c>
      <c r="AI6" s="112">
        <v>13</v>
      </c>
      <c r="AJ6" s="112">
        <v>69</v>
      </c>
      <c r="AK6" s="112">
        <v>30.42</v>
      </c>
      <c r="AL6" s="112">
        <v>29.45</v>
      </c>
      <c r="AM6" s="112">
        <v>2.2000000000000002</v>
      </c>
      <c r="AN6" s="112" t="s">
        <v>140</v>
      </c>
      <c r="AO6" s="112">
        <v>4.38</v>
      </c>
    </row>
    <row r="7" spans="1:41" ht="13.8" thickBot="1" x14ac:dyDescent="0.3">
      <c r="A7" s="116">
        <v>2024</v>
      </c>
      <c r="B7" s="110" t="s">
        <v>116</v>
      </c>
      <c r="C7" s="112">
        <v>74.7</v>
      </c>
      <c r="D7" s="112">
        <v>44.2</v>
      </c>
      <c r="E7" s="112">
        <v>58.6</v>
      </c>
      <c r="F7" s="112">
        <v>99</v>
      </c>
      <c r="G7" s="112">
        <v>22</v>
      </c>
      <c r="H7" s="112">
        <v>80</v>
      </c>
      <c r="I7" s="112">
        <v>30.17</v>
      </c>
      <c r="J7" s="112">
        <v>29.63</v>
      </c>
      <c r="K7" s="112">
        <v>3.7</v>
      </c>
      <c r="L7" s="112" t="s">
        <v>140</v>
      </c>
      <c r="M7" s="112">
        <v>8.42</v>
      </c>
      <c r="O7" s="110">
        <v>2024</v>
      </c>
      <c r="P7" s="110" t="s">
        <v>116</v>
      </c>
      <c r="Q7" s="112">
        <v>68.400000000000006</v>
      </c>
      <c r="R7" s="112">
        <v>41</v>
      </c>
      <c r="S7" s="112">
        <v>54.1</v>
      </c>
      <c r="T7" s="112">
        <v>97</v>
      </c>
      <c r="U7" s="112">
        <v>24</v>
      </c>
      <c r="V7" s="112">
        <v>81</v>
      </c>
      <c r="W7" s="112">
        <v>30.16</v>
      </c>
      <c r="X7" s="112">
        <v>29.58</v>
      </c>
      <c r="Y7" s="112">
        <v>1.4</v>
      </c>
      <c r="Z7" s="112" t="s">
        <v>148</v>
      </c>
      <c r="AA7" s="112">
        <v>11.15</v>
      </c>
      <c r="AC7" s="110">
        <v>2024</v>
      </c>
      <c r="AD7" s="110" t="s">
        <v>116</v>
      </c>
      <c r="AE7" s="112">
        <v>75</v>
      </c>
      <c r="AF7" s="112">
        <v>44.1</v>
      </c>
      <c r="AG7" s="112">
        <v>59.3</v>
      </c>
      <c r="AH7" s="112">
        <v>99</v>
      </c>
      <c r="AI7" s="112">
        <v>25</v>
      </c>
      <c r="AJ7" s="112">
        <v>83</v>
      </c>
      <c r="AK7" s="112">
        <v>30.16</v>
      </c>
      <c r="AL7" s="112">
        <v>29.16</v>
      </c>
      <c r="AM7" s="112">
        <v>1.3</v>
      </c>
      <c r="AN7" s="112" t="s">
        <v>141</v>
      </c>
      <c r="AO7" s="112">
        <v>9.51</v>
      </c>
    </row>
    <row r="8" spans="1:41" ht="13.8" thickBot="1" x14ac:dyDescent="0.3">
      <c r="A8" s="116">
        <v>2024</v>
      </c>
      <c r="B8" s="110" t="s">
        <v>117</v>
      </c>
      <c r="C8" s="112">
        <v>85.6</v>
      </c>
      <c r="D8" s="112">
        <v>51.1</v>
      </c>
      <c r="E8" s="112">
        <v>66.400000000000006</v>
      </c>
      <c r="F8" s="112">
        <v>99</v>
      </c>
      <c r="G8" s="112">
        <v>37</v>
      </c>
      <c r="H8" s="112">
        <v>78</v>
      </c>
      <c r="I8" s="112">
        <v>30.21</v>
      </c>
      <c r="J8" s="112">
        <v>29.69</v>
      </c>
      <c r="K8" s="112">
        <v>4</v>
      </c>
      <c r="L8" s="112" t="s">
        <v>142</v>
      </c>
      <c r="M8" s="112">
        <v>5.04</v>
      </c>
      <c r="O8" s="110">
        <v>2024</v>
      </c>
      <c r="P8" s="110" t="s">
        <v>117</v>
      </c>
      <c r="Q8" s="112">
        <v>78.400000000000006</v>
      </c>
      <c r="R8" s="112">
        <v>48.7</v>
      </c>
      <c r="S8" s="112">
        <v>62.3</v>
      </c>
      <c r="T8" s="112">
        <v>96</v>
      </c>
      <c r="U8" s="112">
        <v>35</v>
      </c>
      <c r="V8" s="112">
        <v>80</v>
      </c>
      <c r="W8" s="112">
        <v>30.16</v>
      </c>
      <c r="X8" s="112">
        <v>29.62</v>
      </c>
      <c r="Y8" s="112">
        <v>1.3</v>
      </c>
      <c r="Z8" s="112" t="s">
        <v>148</v>
      </c>
      <c r="AA8" s="112">
        <v>5.4</v>
      </c>
      <c r="AC8" s="110">
        <v>2024</v>
      </c>
      <c r="AD8" s="110" t="s">
        <v>117</v>
      </c>
      <c r="AE8" s="112">
        <v>87.6</v>
      </c>
      <c r="AF8" s="112">
        <v>52.9</v>
      </c>
      <c r="AG8" s="112">
        <v>67.2</v>
      </c>
      <c r="AH8" s="112">
        <v>99</v>
      </c>
      <c r="AI8" s="112">
        <v>42</v>
      </c>
      <c r="AJ8" s="112">
        <v>82</v>
      </c>
      <c r="AK8" s="112">
        <v>30.18</v>
      </c>
      <c r="AL8" s="112">
        <v>29.65</v>
      </c>
      <c r="AM8" s="112">
        <v>1.4</v>
      </c>
      <c r="AN8" s="112" t="s">
        <v>140</v>
      </c>
      <c r="AO8" s="112">
        <v>5.37</v>
      </c>
    </row>
    <row r="9" spans="1:41" ht="13.8" thickBot="1" x14ac:dyDescent="0.3">
      <c r="A9" s="116">
        <v>2024</v>
      </c>
      <c r="B9" s="110" t="s">
        <v>118</v>
      </c>
      <c r="C9" s="112">
        <v>88.5</v>
      </c>
      <c r="D9" s="112">
        <v>56.7</v>
      </c>
      <c r="E9" s="112">
        <v>74.3</v>
      </c>
      <c r="F9" s="112">
        <v>98</v>
      </c>
      <c r="G9" s="112">
        <v>39</v>
      </c>
      <c r="H9" s="112">
        <v>72</v>
      </c>
      <c r="I9" s="112">
        <v>30.2</v>
      </c>
      <c r="J9" s="112">
        <v>29.78</v>
      </c>
      <c r="K9" s="112">
        <v>4</v>
      </c>
      <c r="L9" s="112" t="s">
        <v>140</v>
      </c>
      <c r="M9" s="112">
        <v>1.89</v>
      </c>
      <c r="O9" s="110">
        <v>2024</v>
      </c>
      <c r="P9" s="110" t="s">
        <v>118</v>
      </c>
      <c r="Q9" s="112">
        <v>81.3</v>
      </c>
      <c r="R9" s="112">
        <v>55.4</v>
      </c>
      <c r="S9" s="112">
        <v>70</v>
      </c>
      <c r="T9" s="112">
        <v>96</v>
      </c>
      <c r="U9" s="112">
        <v>47</v>
      </c>
      <c r="V9" s="112">
        <v>77</v>
      </c>
      <c r="W9" s="112">
        <v>30.16</v>
      </c>
      <c r="X9" s="112">
        <v>29.7</v>
      </c>
      <c r="Y9" s="112">
        <v>1.2</v>
      </c>
      <c r="Z9" s="112" t="s">
        <v>149</v>
      </c>
      <c r="AA9" s="112">
        <v>1.58</v>
      </c>
      <c r="AC9" s="110">
        <v>2024</v>
      </c>
      <c r="AD9" s="110" t="s">
        <v>118</v>
      </c>
      <c r="AE9" s="112">
        <v>90</v>
      </c>
      <c r="AF9" s="112">
        <v>57</v>
      </c>
      <c r="AG9" s="112">
        <v>75</v>
      </c>
      <c r="AH9" s="112">
        <v>99</v>
      </c>
      <c r="AI9" s="112">
        <v>40</v>
      </c>
      <c r="AJ9" s="112">
        <v>77</v>
      </c>
      <c r="AK9" s="112">
        <v>30.19</v>
      </c>
      <c r="AL9" s="112">
        <v>29.75</v>
      </c>
      <c r="AM9" s="112">
        <v>1.6</v>
      </c>
      <c r="AN9" s="112" t="s">
        <v>142</v>
      </c>
      <c r="AO9" s="112">
        <v>1.92</v>
      </c>
    </row>
    <row r="10" spans="1:41" ht="13.8" thickBot="1" x14ac:dyDescent="0.3">
      <c r="A10" s="116">
        <v>2024</v>
      </c>
      <c r="B10" s="110" t="s">
        <v>119</v>
      </c>
      <c r="C10" s="112">
        <v>88.3</v>
      </c>
      <c r="D10" s="112">
        <v>63.1</v>
      </c>
      <c r="E10" s="112">
        <v>74.8</v>
      </c>
      <c r="F10" s="112">
        <v>96</v>
      </c>
      <c r="G10" s="112">
        <v>37</v>
      </c>
      <c r="H10" s="112">
        <v>71</v>
      </c>
      <c r="I10" s="112">
        <v>30.19</v>
      </c>
      <c r="J10" s="112">
        <v>29.8</v>
      </c>
      <c r="K10" s="112">
        <v>4.3</v>
      </c>
      <c r="L10" s="112" t="s">
        <v>142</v>
      </c>
      <c r="M10" s="112">
        <v>3.89</v>
      </c>
      <c r="O10" s="110">
        <v>2024</v>
      </c>
      <c r="P10" s="110" t="s">
        <v>119</v>
      </c>
      <c r="Q10" s="112">
        <v>83.7</v>
      </c>
      <c r="R10" s="112">
        <v>59</v>
      </c>
      <c r="S10" s="112">
        <v>71.7</v>
      </c>
      <c r="T10" s="112">
        <v>95</v>
      </c>
      <c r="U10" s="112">
        <v>41</v>
      </c>
      <c r="V10" s="112">
        <v>72</v>
      </c>
      <c r="W10" s="112">
        <v>30.13</v>
      </c>
      <c r="X10" s="112">
        <v>29.71</v>
      </c>
      <c r="Y10" s="112">
        <v>1.3</v>
      </c>
      <c r="Z10" s="112" t="s">
        <v>65</v>
      </c>
      <c r="AA10" s="112">
        <v>4.34</v>
      </c>
      <c r="AC10" s="110">
        <v>2024</v>
      </c>
      <c r="AD10" s="110" t="s">
        <v>119</v>
      </c>
      <c r="AE10" s="112">
        <v>89.8</v>
      </c>
      <c r="AF10" s="112">
        <v>62.1</v>
      </c>
      <c r="AG10" s="112">
        <v>75</v>
      </c>
      <c r="AH10" s="112">
        <v>97</v>
      </c>
      <c r="AI10" s="112">
        <v>38</v>
      </c>
      <c r="AJ10" s="112">
        <v>75</v>
      </c>
      <c r="AK10" s="112">
        <v>30.18</v>
      </c>
      <c r="AL10" s="112">
        <v>29.76</v>
      </c>
      <c r="AM10" s="112">
        <v>1.8</v>
      </c>
      <c r="AN10" s="112" t="s">
        <v>140</v>
      </c>
      <c r="AO10" s="112">
        <v>3.56</v>
      </c>
    </row>
    <row r="11" spans="1:41" ht="13.8" thickBot="1" x14ac:dyDescent="0.3">
      <c r="A11" s="116">
        <v>2024</v>
      </c>
      <c r="B11" s="110" t="s">
        <v>120</v>
      </c>
      <c r="C11" s="112">
        <v>81.900000000000006</v>
      </c>
      <c r="D11" s="112">
        <v>48.2</v>
      </c>
      <c r="E11" s="112">
        <v>62</v>
      </c>
      <c r="F11" s="112">
        <v>99</v>
      </c>
      <c r="G11" s="112">
        <v>19</v>
      </c>
      <c r="H11" s="112">
        <v>73</v>
      </c>
      <c r="I11" s="112">
        <v>30.26</v>
      </c>
      <c r="J11" s="112">
        <v>29.63</v>
      </c>
      <c r="K11" s="112">
        <v>4.3</v>
      </c>
      <c r="L11" s="112" t="s">
        <v>140</v>
      </c>
      <c r="M11" s="112">
        <v>7.27</v>
      </c>
      <c r="O11" s="110">
        <v>2024</v>
      </c>
      <c r="P11" s="110" t="s">
        <v>120</v>
      </c>
      <c r="Q11" s="112">
        <v>77.5</v>
      </c>
      <c r="R11" s="112">
        <v>45.9</v>
      </c>
      <c r="S11" s="112">
        <v>59.6</v>
      </c>
      <c r="T11" s="112">
        <v>96</v>
      </c>
      <c r="U11" s="112">
        <v>22</v>
      </c>
      <c r="V11" s="112">
        <v>71</v>
      </c>
      <c r="W11" s="112">
        <v>30.26</v>
      </c>
      <c r="X11" s="112">
        <v>29.58</v>
      </c>
      <c r="Y11" s="112">
        <v>1.4</v>
      </c>
      <c r="Z11" s="112" t="s">
        <v>146</v>
      </c>
      <c r="AA11" s="112">
        <v>10.220000000000001</v>
      </c>
      <c r="AC11" s="110">
        <v>2024</v>
      </c>
      <c r="AD11" s="110" t="s">
        <v>120</v>
      </c>
      <c r="AE11" s="112">
        <v>84.6</v>
      </c>
      <c r="AF11" s="112">
        <v>46.6</v>
      </c>
      <c r="AG11" s="112">
        <v>63.1</v>
      </c>
      <c r="AH11" s="112">
        <v>99</v>
      </c>
      <c r="AI11" s="112">
        <v>22</v>
      </c>
      <c r="AJ11" s="112">
        <v>75</v>
      </c>
      <c r="AK11" s="112">
        <v>30.24</v>
      </c>
      <c r="AL11" s="112">
        <v>29.6</v>
      </c>
      <c r="AM11" s="112">
        <v>1.8</v>
      </c>
      <c r="AN11" s="112" t="s">
        <v>142</v>
      </c>
      <c r="AO11" s="112">
        <v>9.56</v>
      </c>
    </row>
    <row r="12" spans="1:41" ht="13.8" thickBot="1" x14ac:dyDescent="0.3">
      <c r="A12" s="116">
        <v>2024</v>
      </c>
      <c r="B12" s="110" t="s">
        <v>121</v>
      </c>
      <c r="C12" s="112">
        <v>68.7</v>
      </c>
      <c r="D12" s="112">
        <v>44.2</v>
      </c>
      <c r="E12" s="112">
        <v>56.4</v>
      </c>
      <c r="F12" s="112">
        <v>99</v>
      </c>
      <c r="G12" s="112">
        <v>30</v>
      </c>
      <c r="H12" s="112">
        <v>89</v>
      </c>
      <c r="I12" s="112">
        <v>30.43</v>
      </c>
      <c r="J12" s="112">
        <v>29.51</v>
      </c>
      <c r="K12" s="112">
        <v>2.8</v>
      </c>
      <c r="L12" s="112" t="s">
        <v>141</v>
      </c>
      <c r="M12" s="112">
        <v>16.329999999999998</v>
      </c>
      <c r="O12" s="110">
        <v>2024</v>
      </c>
      <c r="P12" s="110" t="s">
        <v>121</v>
      </c>
      <c r="Q12" s="112">
        <v>65.5</v>
      </c>
      <c r="R12" s="112">
        <v>43.3</v>
      </c>
      <c r="S12" s="112">
        <v>53.1</v>
      </c>
      <c r="T12" s="112">
        <v>98</v>
      </c>
      <c r="U12" s="112">
        <v>28</v>
      </c>
      <c r="V12" s="112">
        <v>88</v>
      </c>
      <c r="W12" s="112">
        <v>30.44</v>
      </c>
      <c r="X12" s="112">
        <v>29.51</v>
      </c>
      <c r="Y12" s="112">
        <v>0.9</v>
      </c>
      <c r="Z12" s="112" t="s">
        <v>148</v>
      </c>
      <c r="AA12" s="112">
        <v>20.079999999999998</v>
      </c>
      <c r="AC12" s="110">
        <v>2024</v>
      </c>
      <c r="AD12" s="110" t="s">
        <v>121</v>
      </c>
      <c r="AE12" s="112">
        <v>70.3</v>
      </c>
      <c r="AF12" s="112">
        <v>44.8</v>
      </c>
      <c r="AG12" s="112">
        <v>57.1</v>
      </c>
      <c r="AH12" s="112">
        <v>99</v>
      </c>
      <c r="AI12" s="112">
        <v>30</v>
      </c>
      <c r="AJ12" s="112">
        <v>91</v>
      </c>
      <c r="AK12" s="112">
        <v>30.42</v>
      </c>
      <c r="AL12" s="112">
        <v>29.47</v>
      </c>
      <c r="AM12" s="112">
        <v>0.9</v>
      </c>
      <c r="AN12" s="112" t="s">
        <v>140</v>
      </c>
      <c r="AO12" s="112">
        <v>18.41</v>
      </c>
    </row>
    <row r="13" spans="1:41" ht="13.8" thickBot="1" x14ac:dyDescent="0.3">
      <c r="A13" s="116">
        <v>2024</v>
      </c>
      <c r="B13" s="110" t="s">
        <v>122</v>
      </c>
      <c r="C13" s="112">
        <v>66</v>
      </c>
      <c r="D13" s="112">
        <v>31.3</v>
      </c>
      <c r="E13" s="112">
        <v>45.5</v>
      </c>
      <c r="F13" s="112">
        <v>99</v>
      </c>
      <c r="G13" s="112">
        <v>19</v>
      </c>
      <c r="H13" s="112">
        <v>74</v>
      </c>
      <c r="I13" s="112">
        <v>30.48</v>
      </c>
      <c r="J13" s="112">
        <v>29.33</v>
      </c>
      <c r="K13" s="112">
        <v>3.9</v>
      </c>
      <c r="L13" s="112" t="s">
        <v>140</v>
      </c>
      <c r="M13" s="112">
        <v>0.37</v>
      </c>
      <c r="O13" s="110">
        <v>2024</v>
      </c>
      <c r="P13" s="110" t="s">
        <v>122</v>
      </c>
      <c r="Q13" s="112">
        <v>63.1</v>
      </c>
      <c r="R13" s="112">
        <v>26.2</v>
      </c>
      <c r="S13" s="112">
        <v>44.6</v>
      </c>
      <c r="T13" s="112">
        <v>96</v>
      </c>
      <c r="U13" s="112">
        <v>14</v>
      </c>
      <c r="V13" s="112">
        <v>64</v>
      </c>
      <c r="W13" s="112">
        <v>30.57</v>
      </c>
      <c r="X13" s="112">
        <v>29.35</v>
      </c>
      <c r="Y13" s="112">
        <v>1.4</v>
      </c>
      <c r="Z13" s="112" t="s">
        <v>146</v>
      </c>
      <c r="AA13" s="112">
        <v>0.24</v>
      </c>
      <c r="AC13" s="110">
        <v>2024</v>
      </c>
      <c r="AD13" s="110" t="s">
        <v>122</v>
      </c>
      <c r="AE13" s="112">
        <v>67.3</v>
      </c>
      <c r="AF13" s="112">
        <v>30.6</v>
      </c>
      <c r="AG13" s="112">
        <v>45</v>
      </c>
      <c r="AH13" s="112">
        <v>99</v>
      </c>
      <c r="AI13" s="112">
        <v>18</v>
      </c>
      <c r="AJ13" s="112">
        <v>82</v>
      </c>
      <c r="AK13" s="112">
        <v>30.46</v>
      </c>
      <c r="AL13" s="112">
        <v>29.3</v>
      </c>
      <c r="AM13" s="112">
        <v>1.6</v>
      </c>
      <c r="AN13" s="112" t="s">
        <v>140</v>
      </c>
      <c r="AO13" s="112">
        <v>0.3</v>
      </c>
    </row>
    <row r="14" spans="1:41" ht="13.8" thickBot="1" x14ac:dyDescent="0.3">
      <c r="A14" s="116">
        <v>2024</v>
      </c>
      <c r="B14" s="110" t="s">
        <v>123</v>
      </c>
      <c r="C14" s="112">
        <v>56.3</v>
      </c>
      <c r="D14" s="112">
        <v>30.9</v>
      </c>
      <c r="E14" s="112">
        <v>40.9</v>
      </c>
      <c r="F14" s="112">
        <v>98</v>
      </c>
      <c r="G14" s="112">
        <v>19</v>
      </c>
      <c r="H14" s="112">
        <v>62</v>
      </c>
      <c r="I14" s="112">
        <v>30.55</v>
      </c>
      <c r="J14" s="112">
        <v>29.52</v>
      </c>
      <c r="K14" s="112">
        <v>4.5</v>
      </c>
      <c r="L14" s="112" t="s">
        <v>140</v>
      </c>
      <c r="M14" s="112">
        <v>0.35</v>
      </c>
      <c r="O14" s="110">
        <v>2024</v>
      </c>
      <c r="P14" s="110" t="s">
        <v>123</v>
      </c>
      <c r="Q14" s="112">
        <v>61.2</v>
      </c>
      <c r="R14" s="112">
        <v>29.3</v>
      </c>
      <c r="S14" s="112">
        <v>41.6</v>
      </c>
      <c r="T14" s="112">
        <v>95</v>
      </c>
      <c r="U14" s="112">
        <v>13</v>
      </c>
      <c r="V14" s="112">
        <v>51</v>
      </c>
      <c r="W14" s="112">
        <v>30.58</v>
      </c>
      <c r="X14" s="112">
        <v>29.55</v>
      </c>
      <c r="Y14" s="112">
        <v>1.5</v>
      </c>
      <c r="Z14" s="112" t="s">
        <v>150</v>
      </c>
      <c r="AA14" s="112">
        <v>0.3</v>
      </c>
      <c r="AC14" s="110">
        <v>2024</v>
      </c>
      <c r="AD14" s="110" t="s">
        <v>123</v>
      </c>
      <c r="AE14" s="112">
        <v>60.8</v>
      </c>
      <c r="AF14" s="112">
        <v>28.4</v>
      </c>
      <c r="AG14" s="112">
        <v>40.1</v>
      </c>
      <c r="AH14" s="112">
        <v>99</v>
      </c>
      <c r="AI14" s="112">
        <v>19</v>
      </c>
      <c r="AJ14" s="112">
        <v>69</v>
      </c>
      <c r="AK14" s="112">
        <v>30.52</v>
      </c>
      <c r="AL14" s="112">
        <v>29.48</v>
      </c>
      <c r="AM14" s="112">
        <v>2</v>
      </c>
      <c r="AN14" s="112" t="s">
        <v>140</v>
      </c>
      <c r="AO14" s="112">
        <v>0.15</v>
      </c>
    </row>
    <row r="15" spans="1:41" ht="13.8" thickBot="1" x14ac:dyDescent="0.3">
      <c r="A15" s="117">
        <v>2023</v>
      </c>
      <c r="B15" s="113" t="s">
        <v>112</v>
      </c>
      <c r="C15" s="96">
        <v>55.2</v>
      </c>
      <c r="D15" s="96">
        <v>25.5</v>
      </c>
      <c r="E15" s="96">
        <v>39.299999999999997</v>
      </c>
      <c r="F15" s="96">
        <v>99</v>
      </c>
      <c r="G15" s="96">
        <v>17</v>
      </c>
      <c r="H15" s="96">
        <v>69</v>
      </c>
      <c r="I15" s="96">
        <v>30.44</v>
      </c>
      <c r="J15" s="96">
        <v>29.16</v>
      </c>
      <c r="K15" s="96">
        <v>4.2</v>
      </c>
      <c r="L15" s="96" t="s">
        <v>140</v>
      </c>
      <c r="M15" s="96">
        <v>1.49</v>
      </c>
    </row>
    <row r="16" spans="1:41" ht="12" customHeight="1" thickBot="1" x14ac:dyDescent="0.3">
      <c r="A16" s="117">
        <v>2023</v>
      </c>
      <c r="B16" s="113" t="s">
        <v>113</v>
      </c>
      <c r="C16" s="98">
        <v>67.099999999999994</v>
      </c>
      <c r="D16" s="98">
        <v>25.9</v>
      </c>
      <c r="E16" s="98">
        <v>42.3</v>
      </c>
      <c r="F16" s="98">
        <v>99</v>
      </c>
      <c r="G16" s="98">
        <v>17</v>
      </c>
      <c r="H16" s="98">
        <v>69</v>
      </c>
      <c r="I16" s="98">
        <v>30.62</v>
      </c>
      <c r="J16" s="98">
        <v>29.42</v>
      </c>
      <c r="K16" s="98">
        <v>4.0999999999999996</v>
      </c>
      <c r="L16" s="98" t="s">
        <v>140</v>
      </c>
      <c r="M16" s="98">
        <v>1.33</v>
      </c>
      <c r="O16" s="129" t="s">
        <v>145</v>
      </c>
      <c r="P16" s="130"/>
      <c r="Q16" s="121" t="s">
        <v>129</v>
      </c>
      <c r="R16" s="122" t="s">
        <v>130</v>
      </c>
      <c r="S16" s="122" t="s">
        <v>131</v>
      </c>
      <c r="T16" s="122" t="s">
        <v>132</v>
      </c>
      <c r="U16" s="122" t="s">
        <v>133</v>
      </c>
      <c r="V16" s="122" t="s">
        <v>134</v>
      </c>
      <c r="W16" s="122" t="s">
        <v>135</v>
      </c>
      <c r="X16" s="122" t="s">
        <v>136</v>
      </c>
      <c r="Y16" s="122" t="s">
        <v>137</v>
      </c>
      <c r="Z16" s="122"/>
      <c r="AA16" s="122" t="s">
        <v>139</v>
      </c>
      <c r="AC16" s="129" t="s">
        <v>145</v>
      </c>
      <c r="AD16" s="130"/>
      <c r="AE16" s="121" t="s">
        <v>129</v>
      </c>
      <c r="AF16" s="122" t="s">
        <v>130</v>
      </c>
      <c r="AG16" s="122" t="s">
        <v>131</v>
      </c>
      <c r="AH16" s="122" t="s">
        <v>132</v>
      </c>
      <c r="AI16" s="122" t="s">
        <v>133</v>
      </c>
      <c r="AJ16" s="122" t="s">
        <v>134</v>
      </c>
      <c r="AK16" s="122" t="s">
        <v>135</v>
      </c>
      <c r="AL16" s="122" t="s">
        <v>136</v>
      </c>
      <c r="AM16" s="122" t="s">
        <v>137</v>
      </c>
      <c r="AN16" s="122"/>
      <c r="AO16" s="122" t="s">
        <v>139</v>
      </c>
    </row>
    <row r="17" spans="1:41" ht="13.8" thickBot="1" x14ac:dyDescent="0.3">
      <c r="A17" s="117">
        <v>2023</v>
      </c>
      <c r="B17" s="113" t="s">
        <v>114</v>
      </c>
      <c r="C17" s="96">
        <v>69.400000000000006</v>
      </c>
      <c r="D17" s="96">
        <v>33.299999999999997</v>
      </c>
      <c r="E17" s="96">
        <v>49.9</v>
      </c>
      <c r="F17" s="96">
        <v>99</v>
      </c>
      <c r="G17" s="96">
        <v>13</v>
      </c>
      <c r="H17" s="96">
        <v>61</v>
      </c>
      <c r="I17" s="96">
        <v>30.21</v>
      </c>
      <c r="J17" s="96">
        <v>29.46</v>
      </c>
      <c r="K17" s="96">
        <v>6</v>
      </c>
      <c r="L17" s="96" t="s">
        <v>140</v>
      </c>
      <c r="M17" s="96">
        <v>1.58</v>
      </c>
    </row>
    <row r="18" spans="1:41" ht="13.8" thickBot="1" x14ac:dyDescent="0.3">
      <c r="A18" s="117">
        <v>2023</v>
      </c>
      <c r="B18" s="113" t="s">
        <v>115</v>
      </c>
      <c r="C18" s="96">
        <v>70.7</v>
      </c>
      <c r="D18" s="96">
        <v>34.299999999999997</v>
      </c>
      <c r="E18" s="96">
        <v>53.8</v>
      </c>
      <c r="F18" s="96">
        <v>99</v>
      </c>
      <c r="G18" s="96">
        <v>9</v>
      </c>
      <c r="H18" s="96">
        <v>85</v>
      </c>
      <c r="I18" s="96">
        <v>30.22</v>
      </c>
      <c r="J18" s="96">
        <v>29.54</v>
      </c>
      <c r="K18" s="96">
        <v>5.2</v>
      </c>
      <c r="L18" s="96" t="s">
        <v>140</v>
      </c>
      <c r="M18" s="96">
        <v>3.36</v>
      </c>
      <c r="O18" s="118">
        <v>2024</v>
      </c>
      <c r="Q18" s="123">
        <f>AVERAGE(Q3:Q14)</f>
        <v>71.183333333333337</v>
      </c>
      <c r="R18" s="123">
        <f t="shared" ref="R18:Y18" si="0">AVERAGE(R3:R14)</f>
        <v>40.824999999999996</v>
      </c>
      <c r="S18" s="123">
        <f t="shared" si="0"/>
        <v>54.44166666666667</v>
      </c>
      <c r="T18" s="123">
        <f t="shared" si="0"/>
        <v>96.416666666666671</v>
      </c>
      <c r="U18" s="123">
        <f t="shared" si="0"/>
        <v>28.666666666666668</v>
      </c>
      <c r="V18" s="123">
        <f t="shared" si="0"/>
        <v>67.916666666666671</v>
      </c>
      <c r="W18" s="123">
        <f t="shared" si="0"/>
        <v>30.399999999999995</v>
      </c>
      <c r="X18" s="123">
        <f t="shared" si="0"/>
        <v>29.346666666666668</v>
      </c>
      <c r="Y18" s="123">
        <f t="shared" si="0"/>
        <v>1.3916666666666668</v>
      </c>
      <c r="Z18" s="123"/>
      <c r="AA18" s="123">
        <f>SUM(AA3:AA14)</f>
        <v>87.109999999999985</v>
      </c>
      <c r="AC18" s="118">
        <v>2024</v>
      </c>
      <c r="AE18" s="123">
        <f>AVERAGE(AE3:AE14)</f>
        <v>75.558333333333323</v>
      </c>
      <c r="AF18" s="123">
        <f t="shared" ref="AF18:AM18" si="1">AVERAGE(AF3:AF14)</f>
        <v>41.400000000000006</v>
      </c>
      <c r="AG18" s="123">
        <f t="shared" si="1"/>
        <v>55.824999999999996</v>
      </c>
      <c r="AH18" s="123">
        <f t="shared" si="1"/>
        <v>98.833333333333329</v>
      </c>
      <c r="AI18" s="123">
        <f t="shared" si="1"/>
        <v>26.25</v>
      </c>
      <c r="AJ18" s="123">
        <f t="shared" si="1"/>
        <v>78.083333333333329</v>
      </c>
      <c r="AK18" s="123">
        <f t="shared" si="1"/>
        <v>30.33</v>
      </c>
      <c r="AL18" s="123">
        <f t="shared" si="1"/>
        <v>29.460000000000004</v>
      </c>
      <c r="AM18" s="123">
        <f t="shared" si="1"/>
        <v>1.7000000000000002</v>
      </c>
      <c r="AN18" s="123"/>
      <c r="AO18" s="123">
        <f>SUM(AO3:AO14)</f>
        <v>71.580000000000013</v>
      </c>
    </row>
    <row r="19" spans="1:41" ht="13.8" thickBot="1" x14ac:dyDescent="0.3">
      <c r="A19" s="117">
        <v>2023</v>
      </c>
      <c r="B19" s="113" t="s">
        <v>116</v>
      </c>
      <c r="C19" s="96">
        <v>78.599999999999994</v>
      </c>
      <c r="D19" s="96">
        <v>46.9</v>
      </c>
      <c r="E19" s="96">
        <v>59.1</v>
      </c>
      <c r="F19" s="96">
        <v>99</v>
      </c>
      <c r="G19" s="96">
        <v>30</v>
      </c>
      <c r="H19" s="96">
        <v>77</v>
      </c>
      <c r="I19" s="96">
        <v>30.18</v>
      </c>
      <c r="J19" s="96">
        <v>29.67</v>
      </c>
      <c r="K19" s="96">
        <v>4.5</v>
      </c>
      <c r="L19" s="96" t="s">
        <v>141</v>
      </c>
      <c r="M19" s="96">
        <v>15.33</v>
      </c>
    </row>
    <row r="20" spans="1:41" ht="13.8" thickBot="1" x14ac:dyDescent="0.3">
      <c r="A20" s="117">
        <v>2023</v>
      </c>
      <c r="B20" s="113" t="s">
        <v>117</v>
      </c>
      <c r="C20" s="96">
        <v>86.7</v>
      </c>
      <c r="D20" s="96">
        <v>54.9</v>
      </c>
      <c r="E20" s="96">
        <v>68.2</v>
      </c>
      <c r="F20" s="96">
        <v>99</v>
      </c>
      <c r="G20" s="96">
        <v>29</v>
      </c>
      <c r="H20" s="96">
        <v>75</v>
      </c>
      <c r="I20" s="96">
        <v>30.16</v>
      </c>
      <c r="J20" s="96">
        <v>29.84</v>
      </c>
      <c r="K20" s="96">
        <v>4.2</v>
      </c>
      <c r="L20" s="96" t="s">
        <v>142</v>
      </c>
      <c r="M20" s="96">
        <v>4.5199999999999996</v>
      </c>
      <c r="O20" s="136" t="s">
        <v>154</v>
      </c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C20" s="131" t="s">
        <v>157</v>
      </c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</row>
    <row r="21" spans="1:41" ht="13.2" customHeight="1" thickBot="1" x14ac:dyDescent="0.3">
      <c r="A21" s="117">
        <v>2023</v>
      </c>
      <c r="B21" s="113" t="s">
        <v>118</v>
      </c>
      <c r="C21" s="98">
        <v>88.5</v>
      </c>
      <c r="D21" s="98">
        <v>55.8</v>
      </c>
      <c r="E21" s="98">
        <v>73.7</v>
      </c>
      <c r="F21" s="98">
        <v>96</v>
      </c>
      <c r="G21" s="98">
        <v>26</v>
      </c>
      <c r="H21" s="98">
        <v>71</v>
      </c>
      <c r="I21" s="98">
        <v>30.23</v>
      </c>
      <c r="J21" s="98">
        <v>29.61</v>
      </c>
      <c r="K21" s="98">
        <v>4.0999999999999996</v>
      </c>
      <c r="L21" s="98" t="s">
        <v>142</v>
      </c>
      <c r="M21" s="98">
        <v>0.51</v>
      </c>
      <c r="O21" s="124" t="s">
        <v>127</v>
      </c>
      <c r="P21" s="124" t="s">
        <v>128</v>
      </c>
      <c r="Q21" s="121" t="s">
        <v>129</v>
      </c>
      <c r="R21" s="122" t="s">
        <v>130</v>
      </c>
      <c r="S21" s="122" t="s">
        <v>131</v>
      </c>
      <c r="T21" s="122" t="s">
        <v>132</v>
      </c>
      <c r="U21" s="122" t="s">
        <v>133</v>
      </c>
      <c r="V21" s="122" t="s">
        <v>134</v>
      </c>
      <c r="W21" s="122" t="s">
        <v>135</v>
      </c>
      <c r="X21" s="122" t="s">
        <v>136</v>
      </c>
      <c r="Y21" s="122" t="s">
        <v>137</v>
      </c>
      <c r="Z21" s="122" t="s">
        <v>138</v>
      </c>
      <c r="AA21" s="122" t="s">
        <v>139</v>
      </c>
      <c r="AC21" s="127" t="s">
        <v>127</v>
      </c>
      <c r="AD21" s="127" t="s">
        <v>128</v>
      </c>
      <c r="AE21" s="125" t="s">
        <v>129</v>
      </c>
      <c r="AF21" s="126" t="s">
        <v>130</v>
      </c>
      <c r="AG21" s="126" t="s">
        <v>131</v>
      </c>
      <c r="AH21" s="126" t="s">
        <v>132</v>
      </c>
      <c r="AI21" s="126" t="s">
        <v>133</v>
      </c>
      <c r="AJ21" s="126" t="s">
        <v>134</v>
      </c>
      <c r="AK21" s="126" t="s">
        <v>135</v>
      </c>
      <c r="AL21" s="126" t="s">
        <v>136</v>
      </c>
      <c r="AM21" s="126" t="s">
        <v>137</v>
      </c>
      <c r="AN21" s="126" t="s">
        <v>138</v>
      </c>
      <c r="AO21" s="126" t="s">
        <v>139</v>
      </c>
    </row>
    <row r="22" spans="1:41" ht="13.8" thickBot="1" x14ac:dyDescent="0.3">
      <c r="A22" s="117">
        <v>2023</v>
      </c>
      <c r="B22" s="113" t="s">
        <v>119</v>
      </c>
      <c r="C22" s="96">
        <v>92.8</v>
      </c>
      <c r="D22" s="96">
        <v>54</v>
      </c>
      <c r="E22" s="96">
        <v>73.5</v>
      </c>
      <c r="F22" s="96">
        <v>97</v>
      </c>
      <c r="G22" s="96">
        <v>11</v>
      </c>
      <c r="H22" s="96">
        <v>63</v>
      </c>
      <c r="I22" s="96">
        <v>30.24</v>
      </c>
      <c r="J22" s="96">
        <v>29.49</v>
      </c>
      <c r="K22" s="96">
        <v>4.3</v>
      </c>
      <c r="L22" s="96" t="s">
        <v>142</v>
      </c>
      <c r="M22" s="96">
        <v>2.65</v>
      </c>
      <c r="O22" s="110">
        <v>2024</v>
      </c>
      <c r="P22" s="110" t="s">
        <v>112</v>
      </c>
      <c r="Q22" s="110">
        <v>72.7</v>
      </c>
      <c r="R22" s="110">
        <v>23.7</v>
      </c>
      <c r="S22" s="110">
        <v>39.200000000000003</v>
      </c>
      <c r="T22" s="110">
        <v>64</v>
      </c>
      <c r="U22" s="110">
        <v>1</v>
      </c>
      <c r="V22" s="110">
        <v>48</v>
      </c>
      <c r="W22" s="110">
        <v>30.61</v>
      </c>
      <c r="X22" s="110">
        <v>29.37</v>
      </c>
      <c r="Y22" s="110">
        <v>3.3</v>
      </c>
      <c r="Z22" s="110" t="s">
        <v>150</v>
      </c>
      <c r="AA22" s="110">
        <v>1.27</v>
      </c>
      <c r="AC22" s="110">
        <v>2024</v>
      </c>
      <c r="AD22" s="110" t="s">
        <v>112</v>
      </c>
      <c r="AE22" s="110">
        <v>59.4</v>
      </c>
      <c r="AF22" s="111">
        <v>27</v>
      </c>
      <c r="AG22" s="112">
        <v>38.700000000000003</v>
      </c>
      <c r="AH22" s="112">
        <v>94</v>
      </c>
      <c r="AI22" s="112">
        <v>11</v>
      </c>
      <c r="AJ22" s="112">
        <v>57</v>
      </c>
      <c r="AK22" s="112">
        <v>30.6</v>
      </c>
      <c r="AL22" s="112">
        <v>29.52</v>
      </c>
      <c r="AM22" s="112">
        <v>4.7</v>
      </c>
      <c r="AN22" s="112" t="s">
        <v>141</v>
      </c>
      <c r="AO22" s="112">
        <v>0.4</v>
      </c>
    </row>
    <row r="23" spans="1:41" ht="13.8" thickBot="1" x14ac:dyDescent="0.3">
      <c r="A23" s="117">
        <v>2023</v>
      </c>
      <c r="B23" s="113" t="s">
        <v>120</v>
      </c>
      <c r="C23" s="96">
        <v>82</v>
      </c>
      <c r="D23" s="96">
        <v>49.6</v>
      </c>
      <c r="E23" s="96">
        <v>66.5</v>
      </c>
      <c r="F23" s="96">
        <v>99</v>
      </c>
      <c r="G23" s="96">
        <v>37</v>
      </c>
      <c r="H23" s="96">
        <v>75</v>
      </c>
      <c r="I23" s="96">
        <v>30.27</v>
      </c>
      <c r="J23" s="96">
        <v>29.67</v>
      </c>
      <c r="K23" s="96">
        <v>3.8</v>
      </c>
      <c r="L23" s="96" t="s">
        <v>140</v>
      </c>
      <c r="M23" s="96">
        <v>2.37</v>
      </c>
      <c r="O23" s="110">
        <v>2024</v>
      </c>
      <c r="P23" s="110" t="s">
        <v>113</v>
      </c>
      <c r="Q23" s="110">
        <v>65.8</v>
      </c>
      <c r="R23" s="110">
        <v>29.8</v>
      </c>
      <c r="S23" s="110">
        <v>44.3</v>
      </c>
      <c r="T23" s="110">
        <v>63</v>
      </c>
      <c r="U23" s="110">
        <v>11</v>
      </c>
      <c r="V23" s="110">
        <v>48</v>
      </c>
      <c r="W23" s="110">
        <v>30.41</v>
      </c>
      <c r="X23" s="110">
        <v>29.18</v>
      </c>
      <c r="Y23" s="110">
        <v>3.1</v>
      </c>
      <c r="Z23" s="110" t="s">
        <v>150</v>
      </c>
      <c r="AA23" s="110">
        <v>6.22</v>
      </c>
      <c r="AC23" s="110">
        <v>2024</v>
      </c>
      <c r="AD23" s="110" t="s">
        <v>113</v>
      </c>
      <c r="AE23" s="110">
        <v>68.7</v>
      </c>
      <c r="AF23" s="111">
        <v>28.4</v>
      </c>
      <c r="AG23" s="112">
        <v>43.3</v>
      </c>
      <c r="AH23" s="112">
        <v>95</v>
      </c>
      <c r="AI23" s="112">
        <v>12</v>
      </c>
      <c r="AJ23" s="112">
        <v>64</v>
      </c>
      <c r="AK23" s="112">
        <v>30.46</v>
      </c>
      <c r="AL23" s="112">
        <v>29.26</v>
      </c>
      <c r="AM23" s="112">
        <v>3.7</v>
      </c>
      <c r="AN23" s="112" t="s">
        <v>152</v>
      </c>
      <c r="AO23" s="112">
        <v>4.4800000000000004</v>
      </c>
    </row>
    <row r="24" spans="1:41" ht="13.8" thickBot="1" x14ac:dyDescent="0.3">
      <c r="A24" s="117">
        <v>2023</v>
      </c>
      <c r="B24" s="113" t="s">
        <v>121</v>
      </c>
      <c r="C24" s="96">
        <v>83.3</v>
      </c>
      <c r="D24" s="96">
        <v>44.6</v>
      </c>
      <c r="E24" s="96">
        <v>59.5</v>
      </c>
      <c r="F24" s="96">
        <v>99</v>
      </c>
      <c r="G24" s="96">
        <v>24</v>
      </c>
      <c r="H24" s="96">
        <v>77</v>
      </c>
      <c r="I24" s="96">
        <v>30.32</v>
      </c>
      <c r="J24" s="96">
        <v>29.25</v>
      </c>
      <c r="K24" s="96">
        <v>3.7</v>
      </c>
      <c r="L24" s="96" t="s">
        <v>141</v>
      </c>
      <c r="M24" s="96">
        <v>3.06</v>
      </c>
      <c r="O24" s="110">
        <v>2024</v>
      </c>
      <c r="P24" s="110" t="s">
        <v>114</v>
      </c>
      <c r="Q24" s="110">
        <v>67.3</v>
      </c>
      <c r="R24" s="110">
        <v>31.6</v>
      </c>
      <c r="S24" s="110">
        <v>45.6</v>
      </c>
      <c r="T24" s="110">
        <v>64</v>
      </c>
      <c r="U24" s="110">
        <v>1</v>
      </c>
      <c r="V24" s="110">
        <v>50</v>
      </c>
      <c r="W24" s="110">
        <v>30.16</v>
      </c>
      <c r="X24" s="110">
        <v>29.23</v>
      </c>
      <c r="Y24" s="110">
        <v>4.0999999999999996</v>
      </c>
      <c r="Z24" s="110" t="s">
        <v>150</v>
      </c>
      <c r="AA24" s="110">
        <v>12.96</v>
      </c>
      <c r="AC24" s="110">
        <v>2024</v>
      </c>
      <c r="AD24" s="110" t="s">
        <v>114</v>
      </c>
      <c r="AE24" s="111">
        <v>68.400000000000006</v>
      </c>
      <c r="AF24" s="111">
        <v>30.7</v>
      </c>
      <c r="AG24" s="112">
        <v>42.6</v>
      </c>
      <c r="AH24" s="112">
        <v>96</v>
      </c>
      <c r="AI24" s="112">
        <v>11</v>
      </c>
      <c r="AJ24" s="112">
        <v>71</v>
      </c>
      <c r="AK24" s="112">
        <v>30.23</v>
      </c>
      <c r="AL24" s="112">
        <v>29.23</v>
      </c>
      <c r="AM24" s="112">
        <v>4.8</v>
      </c>
      <c r="AN24" s="112" t="s">
        <v>146</v>
      </c>
      <c r="AO24" s="112">
        <v>7.06</v>
      </c>
    </row>
    <row r="25" spans="1:41" ht="13.8" thickBot="1" x14ac:dyDescent="0.3">
      <c r="A25" s="117">
        <v>2023</v>
      </c>
      <c r="B25" s="113" t="s">
        <v>122</v>
      </c>
      <c r="C25" s="96">
        <v>71.400000000000006</v>
      </c>
      <c r="D25" s="96">
        <v>31.3</v>
      </c>
      <c r="E25" s="96">
        <v>46.7</v>
      </c>
      <c r="F25" s="96">
        <v>99</v>
      </c>
      <c r="G25" s="96">
        <v>7</v>
      </c>
      <c r="H25" s="96">
        <v>60</v>
      </c>
      <c r="I25" s="96">
        <v>30.23</v>
      </c>
      <c r="J25" s="96">
        <v>29.07</v>
      </c>
      <c r="K25" s="96">
        <v>4.9000000000000004</v>
      </c>
      <c r="L25" s="96" t="s">
        <v>140</v>
      </c>
      <c r="M25" s="96">
        <v>1.44</v>
      </c>
      <c r="O25" s="110">
        <v>2024</v>
      </c>
      <c r="P25" s="110" t="s">
        <v>115</v>
      </c>
      <c r="Q25" s="110">
        <v>74.7</v>
      </c>
      <c r="R25" s="110">
        <v>31.8</v>
      </c>
      <c r="S25" s="110">
        <v>52.1</v>
      </c>
      <c r="T25" s="110">
        <v>65</v>
      </c>
      <c r="U25" s="110">
        <v>1</v>
      </c>
      <c r="V25" s="110">
        <v>44</v>
      </c>
      <c r="W25" s="110">
        <v>30.39</v>
      </c>
      <c r="X25" s="110">
        <v>29.4</v>
      </c>
      <c r="Y25" s="110">
        <v>5.8</v>
      </c>
      <c r="Z25" s="110" t="s">
        <v>150</v>
      </c>
      <c r="AA25" s="110">
        <v>3.59</v>
      </c>
      <c r="AC25" s="110">
        <v>2024</v>
      </c>
      <c r="AD25" s="110" t="s">
        <v>115</v>
      </c>
      <c r="AE25" s="110">
        <v>73.400000000000006</v>
      </c>
      <c r="AF25" s="112">
        <v>31.6</v>
      </c>
      <c r="AG25" s="112">
        <v>48.9</v>
      </c>
      <c r="AH25" s="112">
        <v>95</v>
      </c>
      <c r="AI25" s="112">
        <v>18</v>
      </c>
      <c r="AJ25" s="112">
        <v>64</v>
      </c>
      <c r="AK25" s="112">
        <v>30.45</v>
      </c>
      <c r="AL25" s="112">
        <v>29.49</v>
      </c>
      <c r="AM25" s="112">
        <v>5.5</v>
      </c>
      <c r="AN25" s="112" t="s">
        <v>141</v>
      </c>
      <c r="AO25" s="112">
        <v>3.53</v>
      </c>
    </row>
    <row r="26" spans="1:41" ht="13.8" thickBot="1" x14ac:dyDescent="0.3">
      <c r="A26" s="117">
        <v>2023</v>
      </c>
      <c r="B26" s="113" t="s">
        <v>123</v>
      </c>
      <c r="C26" s="96">
        <v>70.900000000000006</v>
      </c>
      <c r="D26" s="96">
        <v>28.6</v>
      </c>
      <c r="E26" s="96">
        <v>43.6</v>
      </c>
      <c r="F26" s="96">
        <v>99</v>
      </c>
      <c r="G26" s="96">
        <v>6</v>
      </c>
      <c r="H26" s="96">
        <v>66</v>
      </c>
      <c r="I26" s="96">
        <v>30.7</v>
      </c>
      <c r="J26" s="96">
        <v>29.27</v>
      </c>
      <c r="K26" s="96">
        <v>4.7</v>
      </c>
      <c r="L26" s="96" t="s">
        <v>140</v>
      </c>
      <c r="M26" s="96">
        <v>1.2</v>
      </c>
      <c r="O26" s="110">
        <v>2024</v>
      </c>
      <c r="P26" s="110" t="s">
        <v>116</v>
      </c>
      <c r="Q26" s="110">
        <v>71.099999999999994</v>
      </c>
      <c r="R26" s="110">
        <v>40.6</v>
      </c>
      <c r="S26" s="110">
        <v>56.2</v>
      </c>
      <c r="T26" s="110">
        <v>64</v>
      </c>
      <c r="U26" s="110">
        <v>13</v>
      </c>
      <c r="V26" s="110">
        <v>52</v>
      </c>
      <c r="W26" s="110">
        <v>30.1</v>
      </c>
      <c r="X26" s="110">
        <v>29.5</v>
      </c>
      <c r="Y26" s="110">
        <v>3.8</v>
      </c>
      <c r="Z26" s="110" t="s">
        <v>146</v>
      </c>
      <c r="AA26" s="110">
        <v>10.36</v>
      </c>
      <c r="AC26" s="110">
        <v>2024</v>
      </c>
      <c r="AD26" s="110" t="s">
        <v>116</v>
      </c>
      <c r="AE26" s="112">
        <v>67.099999999999994</v>
      </c>
      <c r="AF26" s="112">
        <v>38.5</v>
      </c>
      <c r="AG26" s="112">
        <v>52.8</v>
      </c>
      <c r="AH26" s="112">
        <v>96</v>
      </c>
      <c r="AI26" s="112">
        <v>31</v>
      </c>
      <c r="AJ26" s="112">
        <v>81</v>
      </c>
      <c r="AK26" s="112">
        <v>30.17</v>
      </c>
      <c r="AL26" s="112">
        <v>29.57</v>
      </c>
      <c r="AM26" s="112">
        <v>3.2</v>
      </c>
      <c r="AN26" s="112" t="s">
        <v>65</v>
      </c>
      <c r="AO26" s="112">
        <v>8.6300000000000008</v>
      </c>
    </row>
    <row r="27" spans="1:41" ht="13.8" thickBot="1" x14ac:dyDescent="0.3">
      <c r="A27" s="116">
        <v>2022</v>
      </c>
      <c r="B27" s="110" t="s">
        <v>112</v>
      </c>
      <c r="C27" s="114">
        <v>65.5</v>
      </c>
      <c r="D27" s="114">
        <v>24.4</v>
      </c>
      <c r="E27" s="114">
        <v>40.5</v>
      </c>
      <c r="F27" s="114">
        <v>99</v>
      </c>
      <c r="G27" s="114">
        <v>11</v>
      </c>
      <c r="H27" s="114">
        <v>54</v>
      </c>
      <c r="I27" s="114">
        <v>30.56</v>
      </c>
      <c r="J27" s="114">
        <v>29.51</v>
      </c>
      <c r="K27" s="114">
        <v>4.2</v>
      </c>
      <c r="L27" s="114" t="s">
        <v>140</v>
      </c>
      <c r="M27" s="114">
        <v>0.01</v>
      </c>
      <c r="O27" s="110">
        <v>2024</v>
      </c>
      <c r="P27" s="110" t="s">
        <v>117</v>
      </c>
      <c r="Q27" s="110">
        <v>81.7</v>
      </c>
      <c r="R27" s="110">
        <v>46.4</v>
      </c>
      <c r="S27" s="110">
        <v>63.9</v>
      </c>
      <c r="T27" s="110">
        <v>59</v>
      </c>
      <c r="U27" s="110">
        <v>28</v>
      </c>
      <c r="V27" s="110">
        <v>49</v>
      </c>
      <c r="W27" s="110">
        <v>30.1</v>
      </c>
      <c r="X27" s="110">
        <v>29.54</v>
      </c>
      <c r="Y27" s="110">
        <v>3.4</v>
      </c>
      <c r="Z27" s="110" t="s">
        <v>152</v>
      </c>
      <c r="AA27" s="110">
        <v>6.85</v>
      </c>
      <c r="AC27" s="110">
        <v>2024</v>
      </c>
      <c r="AD27" s="110" t="s">
        <v>117</v>
      </c>
      <c r="AE27" s="112">
        <v>79.5</v>
      </c>
      <c r="AF27" s="112">
        <v>45.3</v>
      </c>
      <c r="AG27" s="112">
        <v>60.6</v>
      </c>
      <c r="AH27" s="112">
        <v>95</v>
      </c>
      <c r="AI27" s="112">
        <v>36</v>
      </c>
      <c r="AJ27" s="112">
        <v>79</v>
      </c>
      <c r="AK27" s="112">
        <v>30.2</v>
      </c>
      <c r="AL27" s="112">
        <v>29.6</v>
      </c>
      <c r="AM27" s="112">
        <v>2.6</v>
      </c>
      <c r="AN27" s="112" t="s">
        <v>153</v>
      </c>
      <c r="AO27" s="112">
        <v>7.39</v>
      </c>
    </row>
    <row r="28" spans="1:41" ht="13.8" thickBot="1" x14ac:dyDescent="0.3">
      <c r="A28" s="116">
        <v>2022</v>
      </c>
      <c r="B28" s="110" t="s">
        <v>113</v>
      </c>
      <c r="C28" s="114">
        <v>70.900000000000006</v>
      </c>
      <c r="D28" s="114">
        <v>30.9</v>
      </c>
      <c r="E28" s="114">
        <v>44.3</v>
      </c>
      <c r="F28" s="114">
        <v>99</v>
      </c>
      <c r="G28" s="114">
        <v>7</v>
      </c>
      <c r="H28" s="114">
        <v>55</v>
      </c>
      <c r="I28" s="114">
        <v>30.45</v>
      </c>
      <c r="J28" s="114">
        <v>29.7</v>
      </c>
      <c r="K28" s="114">
        <v>4.4000000000000004</v>
      </c>
      <c r="L28" s="114" t="s">
        <v>140</v>
      </c>
      <c r="M28" s="114">
        <v>0.12</v>
      </c>
      <c r="O28" s="110">
        <v>2024</v>
      </c>
      <c r="P28" s="110" t="s">
        <v>118</v>
      </c>
      <c r="Q28" s="110">
        <v>84.4</v>
      </c>
      <c r="R28" s="110">
        <v>52.3</v>
      </c>
      <c r="S28" s="110">
        <v>71.5</v>
      </c>
      <c r="T28" s="110">
        <v>60</v>
      </c>
      <c r="U28" s="110">
        <v>31</v>
      </c>
      <c r="V28" s="110">
        <v>50</v>
      </c>
      <c r="W28" s="110">
        <v>30.08</v>
      </c>
      <c r="X28" s="110">
        <v>29.64</v>
      </c>
      <c r="Y28" s="110">
        <v>3.5</v>
      </c>
      <c r="Z28" s="110" t="s">
        <v>141</v>
      </c>
      <c r="AA28" s="110">
        <v>1.67</v>
      </c>
      <c r="AC28" s="110">
        <v>2024</v>
      </c>
      <c r="AD28" s="110" t="s">
        <v>118</v>
      </c>
      <c r="AE28" s="112">
        <v>81.900000000000006</v>
      </c>
      <c r="AF28" s="112">
        <v>51.1</v>
      </c>
      <c r="AG28" s="112">
        <v>67.900000000000006</v>
      </c>
      <c r="AH28" s="112">
        <v>93</v>
      </c>
      <c r="AI28" s="112">
        <v>41</v>
      </c>
      <c r="AJ28" s="112">
        <v>75</v>
      </c>
      <c r="AK28" s="112">
        <v>30.15</v>
      </c>
      <c r="AL28" s="112">
        <v>29.72</v>
      </c>
      <c r="AM28" s="112">
        <v>3</v>
      </c>
      <c r="AN28" s="112" t="s">
        <v>149</v>
      </c>
      <c r="AO28" s="112">
        <v>1.82</v>
      </c>
    </row>
    <row r="29" spans="1:41" ht="13.8" thickBot="1" x14ac:dyDescent="0.3">
      <c r="A29" s="116">
        <v>2022</v>
      </c>
      <c r="B29" s="110" t="s">
        <v>114</v>
      </c>
      <c r="C29" s="114">
        <v>66</v>
      </c>
      <c r="D29" s="114">
        <v>28.9</v>
      </c>
      <c r="E29" s="114">
        <v>45.2</v>
      </c>
      <c r="F29" s="114">
        <v>99</v>
      </c>
      <c r="G29" s="114">
        <v>15</v>
      </c>
      <c r="H29" s="114">
        <v>59</v>
      </c>
      <c r="I29" s="114">
        <v>30.56</v>
      </c>
      <c r="J29" s="114">
        <v>29.54</v>
      </c>
      <c r="K29" s="114">
        <v>4</v>
      </c>
      <c r="L29" s="114" t="s">
        <v>140</v>
      </c>
      <c r="M29" s="114">
        <v>0.84</v>
      </c>
      <c r="O29" s="110">
        <v>2024</v>
      </c>
      <c r="P29" s="110" t="s">
        <v>119</v>
      </c>
      <c r="Q29" s="110">
        <v>85.5</v>
      </c>
      <c r="R29" s="110">
        <v>59.5</v>
      </c>
      <c r="S29" s="110">
        <v>72</v>
      </c>
      <c r="T29" s="110">
        <v>61</v>
      </c>
      <c r="U29" s="110">
        <v>26</v>
      </c>
      <c r="V29" s="110">
        <v>51</v>
      </c>
      <c r="W29" s="110">
        <v>30.08</v>
      </c>
      <c r="X29" s="110">
        <v>29.64</v>
      </c>
      <c r="Y29" s="110">
        <v>3.3</v>
      </c>
      <c r="Z29" s="110" t="s">
        <v>140</v>
      </c>
      <c r="AA29" s="110">
        <v>2.65</v>
      </c>
      <c r="AC29" s="110">
        <v>2024</v>
      </c>
      <c r="AD29" s="110" t="s">
        <v>119</v>
      </c>
      <c r="AE29" s="112">
        <v>82</v>
      </c>
      <c r="AF29" s="112">
        <v>57.2</v>
      </c>
      <c r="AG29" s="112">
        <v>68.7</v>
      </c>
      <c r="AH29" s="112">
        <v>93</v>
      </c>
      <c r="AI29" s="112">
        <v>33</v>
      </c>
      <c r="AJ29" s="112">
        <v>73</v>
      </c>
      <c r="AK29" s="112">
        <v>30.16</v>
      </c>
      <c r="AL29" s="112">
        <v>29.72</v>
      </c>
      <c r="AM29" s="112">
        <v>2.8</v>
      </c>
      <c r="AN29" s="112" t="s">
        <v>146</v>
      </c>
      <c r="AO29" s="112">
        <v>1.93</v>
      </c>
    </row>
    <row r="30" spans="1:41" ht="13.8" thickBot="1" x14ac:dyDescent="0.3">
      <c r="A30" s="116">
        <v>2022</v>
      </c>
      <c r="B30" s="110" t="s">
        <v>115</v>
      </c>
      <c r="C30" s="114">
        <v>74.7</v>
      </c>
      <c r="D30" s="114">
        <v>32.700000000000003</v>
      </c>
      <c r="E30" s="114">
        <v>53.1</v>
      </c>
      <c r="F30" s="114">
        <v>99</v>
      </c>
      <c r="G30" s="114">
        <v>16</v>
      </c>
      <c r="H30" s="114">
        <v>62</v>
      </c>
      <c r="I30" s="114">
        <v>30.29</v>
      </c>
      <c r="J30" s="114">
        <v>29.2</v>
      </c>
      <c r="K30" s="114">
        <v>5</v>
      </c>
      <c r="L30" s="114" t="s">
        <v>140</v>
      </c>
      <c r="M30" s="114">
        <v>2.19</v>
      </c>
      <c r="O30" s="110">
        <v>2024</v>
      </c>
      <c r="P30" s="110" t="s">
        <v>120</v>
      </c>
      <c r="Q30" s="110">
        <v>79</v>
      </c>
      <c r="R30" s="110">
        <v>43.2</v>
      </c>
      <c r="S30" s="110">
        <v>59.8</v>
      </c>
      <c r="T30" s="110">
        <v>66</v>
      </c>
      <c r="U30" s="110">
        <v>11</v>
      </c>
      <c r="V30" s="110">
        <v>51</v>
      </c>
      <c r="W30" s="110">
        <v>30.21</v>
      </c>
      <c r="X30" s="110">
        <v>29.49</v>
      </c>
      <c r="Y30" s="110">
        <v>3.1</v>
      </c>
      <c r="Z30" s="110" t="s">
        <v>152</v>
      </c>
      <c r="AA30" s="110">
        <v>9.25</v>
      </c>
      <c r="AC30" s="110">
        <v>2024</v>
      </c>
      <c r="AD30" s="110" t="s">
        <v>120</v>
      </c>
      <c r="AE30" s="112">
        <v>76.3</v>
      </c>
      <c r="AF30" s="112">
        <v>42.6</v>
      </c>
      <c r="AG30" s="112">
        <v>56.4</v>
      </c>
      <c r="AH30" s="112">
        <v>94</v>
      </c>
      <c r="AI30" s="112">
        <v>26</v>
      </c>
      <c r="AJ30" s="112">
        <v>74</v>
      </c>
      <c r="AK30" s="112">
        <v>30.29</v>
      </c>
      <c r="AL30" s="112">
        <v>29.56</v>
      </c>
      <c r="AM30" s="112">
        <v>2.5</v>
      </c>
      <c r="AN30" s="112" t="s">
        <v>141</v>
      </c>
      <c r="AO30" s="112">
        <v>9.02</v>
      </c>
    </row>
    <row r="31" spans="1:41" ht="13.8" thickBot="1" x14ac:dyDescent="0.3">
      <c r="A31" s="116">
        <v>2022</v>
      </c>
      <c r="B31" s="110" t="s">
        <v>116</v>
      </c>
      <c r="C31" s="114">
        <v>83.8</v>
      </c>
      <c r="D31" s="114">
        <v>47.5</v>
      </c>
      <c r="E31" s="114">
        <v>63.9</v>
      </c>
      <c r="F31" s="114">
        <v>98</v>
      </c>
      <c r="G31" s="114">
        <v>35</v>
      </c>
      <c r="H31" s="114">
        <v>74</v>
      </c>
      <c r="I31" s="114">
        <v>30.35</v>
      </c>
      <c r="J31" s="114">
        <v>29.69</v>
      </c>
      <c r="K31" s="114">
        <v>3.6</v>
      </c>
      <c r="L31" s="114" t="s">
        <v>142</v>
      </c>
      <c r="M31" s="114">
        <v>4.1500000000000004</v>
      </c>
      <c r="O31" s="110">
        <v>2024</v>
      </c>
      <c r="P31" s="110" t="s">
        <v>121</v>
      </c>
      <c r="Q31" s="110">
        <v>70</v>
      </c>
      <c r="R31" s="110">
        <v>39.700000000000003</v>
      </c>
      <c r="S31" s="110">
        <v>54.5</v>
      </c>
      <c r="T31" s="110">
        <v>64</v>
      </c>
      <c r="U31" s="110">
        <v>20</v>
      </c>
      <c r="V31" s="110">
        <v>56</v>
      </c>
      <c r="W31" s="110">
        <v>30.36</v>
      </c>
      <c r="X31" s="110">
        <v>29.39</v>
      </c>
      <c r="Y31" s="110">
        <v>2</v>
      </c>
      <c r="Z31" s="110" t="s">
        <v>146</v>
      </c>
      <c r="AA31" s="110">
        <v>15.15</v>
      </c>
      <c r="AC31" s="110">
        <v>2024</v>
      </c>
      <c r="AD31" s="110" t="s">
        <v>121</v>
      </c>
      <c r="AE31" s="112">
        <v>66.599999999999994</v>
      </c>
      <c r="AF31" s="112">
        <v>41.4</v>
      </c>
      <c r="AG31" s="112">
        <v>51.9</v>
      </c>
      <c r="AH31" s="112">
        <v>97</v>
      </c>
      <c r="AI31" s="112">
        <v>28</v>
      </c>
      <c r="AJ31" s="112">
        <v>86</v>
      </c>
      <c r="AK31" s="112">
        <v>30.44</v>
      </c>
      <c r="AL31" s="112">
        <v>29.47</v>
      </c>
      <c r="AM31" s="112">
        <v>2.1</v>
      </c>
      <c r="AN31" s="112" t="s">
        <v>150</v>
      </c>
      <c r="AO31" s="112">
        <v>9.4</v>
      </c>
    </row>
    <row r="32" spans="1:41" ht="13.8" thickBot="1" x14ac:dyDescent="0.3">
      <c r="A32" s="116">
        <v>2022</v>
      </c>
      <c r="B32" s="110" t="s">
        <v>117</v>
      </c>
      <c r="C32" s="114">
        <v>90.3</v>
      </c>
      <c r="D32" s="114">
        <v>55.6</v>
      </c>
      <c r="E32" s="114">
        <v>72.5</v>
      </c>
      <c r="F32" s="114">
        <v>97</v>
      </c>
      <c r="G32" s="114">
        <v>19</v>
      </c>
      <c r="H32" s="114">
        <v>65</v>
      </c>
      <c r="I32" s="114">
        <v>30.22</v>
      </c>
      <c r="J32" s="114">
        <v>29.27</v>
      </c>
      <c r="K32" s="114">
        <v>3.8</v>
      </c>
      <c r="L32" s="114" t="s">
        <v>140</v>
      </c>
      <c r="M32" s="114">
        <v>3.03</v>
      </c>
      <c r="O32" s="110">
        <v>2024</v>
      </c>
      <c r="P32" s="110" t="s">
        <v>122</v>
      </c>
      <c r="Q32" s="110">
        <v>63.9</v>
      </c>
      <c r="R32" s="110">
        <v>26.1</v>
      </c>
      <c r="S32" s="110">
        <v>42.9</v>
      </c>
      <c r="T32" s="110">
        <v>62</v>
      </c>
      <c r="U32" s="110">
        <v>8</v>
      </c>
      <c r="V32" s="110">
        <v>49</v>
      </c>
      <c r="W32" s="110">
        <v>30.5</v>
      </c>
      <c r="X32" s="110">
        <v>29.27</v>
      </c>
      <c r="Y32" s="110">
        <v>3</v>
      </c>
      <c r="Z32" s="110" t="s">
        <v>150</v>
      </c>
      <c r="AA32" s="110">
        <v>0.42</v>
      </c>
      <c r="AC32" s="110">
        <v>2024</v>
      </c>
      <c r="AD32" s="110" t="s">
        <v>122</v>
      </c>
      <c r="AE32" s="112">
        <v>62.8</v>
      </c>
      <c r="AF32" s="112">
        <v>26.1</v>
      </c>
      <c r="AG32" s="112">
        <v>42.4</v>
      </c>
      <c r="AH32" s="112">
        <v>93</v>
      </c>
      <c r="AI32" s="112">
        <v>21</v>
      </c>
      <c r="AJ32" s="112">
        <v>64</v>
      </c>
      <c r="AK32" s="112">
        <v>30.59</v>
      </c>
      <c r="AL32" s="112">
        <v>29.32</v>
      </c>
      <c r="AM32" s="112">
        <v>4.2</v>
      </c>
      <c r="AN32" s="112" t="s">
        <v>140</v>
      </c>
      <c r="AO32" s="112">
        <v>0.53</v>
      </c>
    </row>
    <row r="33" spans="1:41" ht="13.8" thickBot="1" x14ac:dyDescent="0.3">
      <c r="A33" s="116">
        <v>2022</v>
      </c>
      <c r="B33" s="110" t="s">
        <v>118</v>
      </c>
      <c r="C33" s="114">
        <v>92.1</v>
      </c>
      <c r="D33" s="114">
        <v>61.3</v>
      </c>
      <c r="E33" s="114">
        <v>77.2</v>
      </c>
      <c r="F33" s="114">
        <v>94</v>
      </c>
      <c r="G33" s="114">
        <v>27</v>
      </c>
      <c r="H33" s="114">
        <v>60</v>
      </c>
      <c r="I33" s="114">
        <v>30.27</v>
      </c>
      <c r="J33" s="114">
        <v>29.82</v>
      </c>
      <c r="K33" s="114">
        <v>3.7</v>
      </c>
      <c r="L33" s="114" t="s">
        <v>142</v>
      </c>
      <c r="M33" s="114">
        <v>0.15</v>
      </c>
      <c r="O33" s="110">
        <v>2024</v>
      </c>
      <c r="P33" s="110" t="s">
        <v>123</v>
      </c>
      <c r="Q33" s="110">
        <v>57.4</v>
      </c>
      <c r="R33" s="110">
        <v>28.9</v>
      </c>
      <c r="S33" s="110">
        <v>38.799999999999997</v>
      </c>
      <c r="T33" s="110">
        <v>58</v>
      </c>
      <c r="U33" s="110">
        <v>6</v>
      </c>
      <c r="V33" s="110">
        <v>43</v>
      </c>
      <c r="W33" s="110">
        <v>30.53</v>
      </c>
      <c r="X33" s="110">
        <v>29.46</v>
      </c>
      <c r="Y33" s="110">
        <v>3.6</v>
      </c>
      <c r="Z33" s="110" t="s">
        <v>153</v>
      </c>
      <c r="AA33" s="110">
        <v>0.32</v>
      </c>
      <c r="AC33" s="110">
        <v>2024</v>
      </c>
      <c r="AD33" s="110" t="s">
        <v>123</v>
      </c>
      <c r="AE33" s="112">
        <v>59.5</v>
      </c>
      <c r="AF33" s="112">
        <v>27</v>
      </c>
      <c r="AG33" s="112">
        <v>38.700000000000003</v>
      </c>
      <c r="AH33" s="112">
        <v>94</v>
      </c>
      <c r="AI33" s="112">
        <v>11</v>
      </c>
      <c r="AJ33" s="112">
        <v>57</v>
      </c>
      <c r="AK33" s="112">
        <v>30.6</v>
      </c>
      <c r="AL33" s="112">
        <v>29.52</v>
      </c>
      <c r="AM33" s="112">
        <v>4.7</v>
      </c>
      <c r="AN33" s="112" t="s">
        <v>141</v>
      </c>
      <c r="AO33" s="112">
        <v>0.4</v>
      </c>
    </row>
    <row r="34" spans="1:41" ht="13.8" thickBot="1" x14ac:dyDescent="0.3">
      <c r="A34" s="116">
        <v>2022</v>
      </c>
      <c r="B34" s="110" t="s">
        <v>119</v>
      </c>
      <c r="C34" s="114">
        <v>91</v>
      </c>
      <c r="D34" s="114">
        <v>56.5</v>
      </c>
      <c r="E34" s="114">
        <v>73.400000000000006</v>
      </c>
      <c r="F34" s="114">
        <v>97</v>
      </c>
      <c r="G34" s="114">
        <v>31</v>
      </c>
      <c r="H34" s="114">
        <v>64</v>
      </c>
      <c r="I34" s="114">
        <v>30.16</v>
      </c>
      <c r="J34" s="114">
        <v>29.74</v>
      </c>
      <c r="K34" s="114">
        <v>3.8</v>
      </c>
      <c r="L34" s="114" t="s">
        <v>142</v>
      </c>
      <c r="M34" s="114">
        <v>4.76</v>
      </c>
    </row>
    <row r="35" spans="1:41" ht="13.8" customHeight="1" thickBot="1" x14ac:dyDescent="0.3">
      <c r="A35" s="116">
        <v>2022</v>
      </c>
      <c r="B35" s="110" t="s">
        <v>120</v>
      </c>
      <c r="C35" s="114">
        <v>82.9</v>
      </c>
      <c r="D35" s="114" t="s">
        <v>143</v>
      </c>
      <c r="E35" s="114">
        <v>65.3</v>
      </c>
      <c r="F35" s="114">
        <v>97</v>
      </c>
      <c r="G35" s="114" t="s">
        <v>143</v>
      </c>
      <c r="H35" s="114">
        <v>63</v>
      </c>
      <c r="I35" s="114">
        <v>30.25</v>
      </c>
      <c r="J35" s="114" t="s">
        <v>143</v>
      </c>
      <c r="K35" s="114">
        <v>3.4</v>
      </c>
      <c r="L35" s="114" t="s">
        <v>141</v>
      </c>
      <c r="M35" s="114">
        <v>0.56999999999999995</v>
      </c>
      <c r="O35" s="132" t="s">
        <v>145</v>
      </c>
      <c r="P35" s="133"/>
      <c r="Q35" s="121" t="s">
        <v>129</v>
      </c>
      <c r="R35" s="122" t="s">
        <v>130</v>
      </c>
      <c r="S35" s="122" t="s">
        <v>131</v>
      </c>
      <c r="T35" s="122" t="s">
        <v>132</v>
      </c>
      <c r="U35" s="122" t="s">
        <v>133</v>
      </c>
      <c r="V35" s="122" t="s">
        <v>134</v>
      </c>
      <c r="W35" s="122" t="s">
        <v>135</v>
      </c>
      <c r="X35" s="122" t="s">
        <v>136</v>
      </c>
      <c r="Y35" s="122" t="s">
        <v>137</v>
      </c>
      <c r="Z35" s="122"/>
      <c r="AA35" s="122" t="s">
        <v>139</v>
      </c>
      <c r="AC35" s="132" t="s">
        <v>145</v>
      </c>
      <c r="AD35" s="133"/>
      <c r="AE35" s="121" t="s">
        <v>129</v>
      </c>
      <c r="AF35" s="122" t="s">
        <v>130</v>
      </c>
      <c r="AG35" s="122" t="s">
        <v>131</v>
      </c>
      <c r="AH35" s="122" t="s">
        <v>132</v>
      </c>
      <c r="AI35" s="122" t="s">
        <v>133</v>
      </c>
      <c r="AJ35" s="122" t="s">
        <v>134</v>
      </c>
      <c r="AK35" s="122" t="s">
        <v>135</v>
      </c>
      <c r="AL35" s="122" t="s">
        <v>136</v>
      </c>
      <c r="AM35" s="122" t="s">
        <v>137</v>
      </c>
      <c r="AN35" s="122"/>
      <c r="AO35" s="122" t="s">
        <v>139</v>
      </c>
    </row>
    <row r="36" spans="1:41" ht="13.8" thickBot="1" x14ac:dyDescent="0.3">
      <c r="A36" s="116">
        <v>2022</v>
      </c>
      <c r="B36" s="110" t="s">
        <v>121</v>
      </c>
      <c r="C36" s="114">
        <v>72.3</v>
      </c>
      <c r="D36" s="114">
        <v>51.6</v>
      </c>
      <c r="E36" s="114">
        <v>59.9</v>
      </c>
      <c r="F36" s="114">
        <v>99</v>
      </c>
      <c r="G36" s="114">
        <v>45</v>
      </c>
      <c r="H36" s="114">
        <v>83</v>
      </c>
      <c r="I36" s="114">
        <v>30.42</v>
      </c>
      <c r="J36" s="114">
        <v>29.97</v>
      </c>
      <c r="K36" s="114">
        <v>2.8</v>
      </c>
      <c r="L36" s="114" t="s">
        <v>141</v>
      </c>
      <c r="M36" s="114">
        <v>0.69</v>
      </c>
    </row>
    <row r="37" spans="1:41" ht="13.8" thickBot="1" x14ac:dyDescent="0.3">
      <c r="A37" s="116">
        <v>2022</v>
      </c>
      <c r="B37" s="110" t="s">
        <v>122</v>
      </c>
      <c r="C37" s="114">
        <v>64.599999999999994</v>
      </c>
      <c r="D37" s="114">
        <v>32.4</v>
      </c>
      <c r="E37" s="114">
        <v>47.1</v>
      </c>
      <c r="F37" s="114">
        <v>99</v>
      </c>
      <c r="G37" s="114">
        <v>23</v>
      </c>
      <c r="H37" s="114">
        <v>72</v>
      </c>
      <c r="I37" s="114">
        <v>30.53</v>
      </c>
      <c r="J37" s="114">
        <v>29.34</v>
      </c>
      <c r="K37" s="114">
        <v>3.5</v>
      </c>
      <c r="L37" s="114" t="s">
        <v>142</v>
      </c>
      <c r="M37" s="114">
        <v>1.29</v>
      </c>
      <c r="O37" s="118">
        <v>2024</v>
      </c>
      <c r="Q37" s="123">
        <f>AVERAGE(Q22:Q33)</f>
        <v>72.791666666666671</v>
      </c>
      <c r="R37" s="123">
        <f t="shared" ref="R37:Y37" si="2">AVERAGE(R22:R33)</f>
        <v>37.799999999999997</v>
      </c>
      <c r="S37" s="123">
        <f t="shared" si="2"/>
        <v>53.399999999999984</v>
      </c>
      <c r="T37" s="123">
        <f t="shared" si="2"/>
        <v>62.5</v>
      </c>
      <c r="U37" s="123">
        <f t="shared" si="2"/>
        <v>13.083333333333334</v>
      </c>
      <c r="V37" s="123">
        <f t="shared" si="2"/>
        <v>49.25</v>
      </c>
      <c r="W37" s="123">
        <f t="shared" si="2"/>
        <v>30.294166666666666</v>
      </c>
      <c r="X37" s="123">
        <f t="shared" si="2"/>
        <v>29.42583333333333</v>
      </c>
      <c r="Y37" s="123">
        <f t="shared" si="2"/>
        <v>3.5</v>
      </c>
      <c r="Z37" s="123"/>
      <c r="AA37" s="123">
        <f>SUM(AA22:AA33)</f>
        <v>70.710000000000008</v>
      </c>
      <c r="AC37" s="118">
        <v>2024</v>
      </c>
      <c r="AE37" s="123">
        <f>AVERAGE(AE22:AE33)</f>
        <v>70.466666666666654</v>
      </c>
      <c r="AF37" s="123">
        <f t="shared" ref="AF37:AM37" si="3">AVERAGE(AF22:AF33)</f>
        <v>37.241666666666667</v>
      </c>
      <c r="AG37" s="123">
        <f t="shared" si="3"/>
        <v>51.07500000000001</v>
      </c>
      <c r="AH37" s="123">
        <f t="shared" si="3"/>
        <v>94.583333333333329</v>
      </c>
      <c r="AI37" s="123">
        <f t="shared" si="3"/>
        <v>23.25</v>
      </c>
      <c r="AJ37" s="123">
        <f t="shared" si="3"/>
        <v>70.416666666666671</v>
      </c>
      <c r="AK37" s="123">
        <f t="shared" si="3"/>
        <v>30.361666666666668</v>
      </c>
      <c r="AL37" s="123">
        <f t="shared" si="3"/>
        <v>29.498333333333331</v>
      </c>
      <c r="AM37" s="123">
        <f t="shared" si="3"/>
        <v>3.6500000000000004</v>
      </c>
      <c r="AN37" s="123"/>
      <c r="AO37" s="123">
        <f>SUM(AO22:AO33)</f>
        <v>54.59</v>
      </c>
    </row>
    <row r="38" spans="1:41" ht="13.8" thickBot="1" x14ac:dyDescent="0.3">
      <c r="A38" s="116">
        <v>2022</v>
      </c>
      <c r="B38" s="110" t="s">
        <v>123</v>
      </c>
      <c r="C38" s="114">
        <v>54.3</v>
      </c>
      <c r="D38" s="114">
        <v>26.6</v>
      </c>
      <c r="E38" s="114">
        <v>38.1</v>
      </c>
      <c r="F38" s="114">
        <v>99</v>
      </c>
      <c r="G38" s="114">
        <v>51</v>
      </c>
      <c r="H38" s="114">
        <v>84</v>
      </c>
      <c r="I38" s="114">
        <v>30.49</v>
      </c>
      <c r="J38" s="114">
        <v>29.47</v>
      </c>
      <c r="K38" s="114">
        <v>3.6</v>
      </c>
      <c r="L38" s="114" t="s">
        <v>140</v>
      </c>
      <c r="M38" s="114">
        <v>2.04</v>
      </c>
    </row>
    <row r="39" spans="1:41" ht="13.8" thickBot="1" x14ac:dyDescent="0.3">
      <c r="A39" s="117">
        <v>2021</v>
      </c>
      <c r="B39" s="113" t="s">
        <v>112</v>
      </c>
      <c r="C39" s="98">
        <v>63</v>
      </c>
      <c r="D39" s="98">
        <v>23.5</v>
      </c>
      <c r="E39" s="98">
        <v>36.200000000000003</v>
      </c>
      <c r="F39" s="98">
        <v>99</v>
      </c>
      <c r="G39" s="98">
        <v>12</v>
      </c>
      <c r="H39" s="98">
        <v>71</v>
      </c>
      <c r="I39" s="98">
        <v>30.2</v>
      </c>
      <c r="J39" s="98">
        <v>29.32</v>
      </c>
      <c r="K39" s="98">
        <v>4.3</v>
      </c>
      <c r="L39" s="98" t="s">
        <v>140</v>
      </c>
      <c r="M39" s="98">
        <v>4.8</v>
      </c>
      <c r="O39" s="138" t="s">
        <v>155</v>
      </c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</row>
    <row r="40" spans="1:41" ht="13.8" customHeight="1" thickBot="1" x14ac:dyDescent="0.3">
      <c r="A40" s="117">
        <v>2021</v>
      </c>
      <c r="B40" s="113" t="s">
        <v>113</v>
      </c>
      <c r="C40" s="98">
        <v>64.8</v>
      </c>
      <c r="D40" s="98">
        <v>20.5</v>
      </c>
      <c r="E40" s="98">
        <v>43.3</v>
      </c>
      <c r="F40" s="98">
        <v>99</v>
      </c>
      <c r="G40" s="98">
        <v>27</v>
      </c>
      <c r="H40" s="98">
        <v>74</v>
      </c>
      <c r="I40" s="98">
        <v>30.6</v>
      </c>
      <c r="J40" s="98">
        <v>29.3</v>
      </c>
      <c r="K40" s="98">
        <v>3.9</v>
      </c>
      <c r="L40" s="98" t="s">
        <v>141</v>
      </c>
      <c r="M40" s="98">
        <v>1.61</v>
      </c>
      <c r="O40" s="124" t="s">
        <v>127</v>
      </c>
      <c r="P40" s="124" t="s">
        <v>128</v>
      </c>
      <c r="Q40" s="121" t="s">
        <v>129</v>
      </c>
      <c r="R40" s="122" t="s">
        <v>130</v>
      </c>
      <c r="S40" s="122" t="s">
        <v>131</v>
      </c>
      <c r="T40" s="122" t="s">
        <v>132</v>
      </c>
      <c r="U40" s="122" t="s">
        <v>133</v>
      </c>
      <c r="V40" s="122" t="s">
        <v>134</v>
      </c>
      <c r="W40" s="122" t="s">
        <v>135</v>
      </c>
      <c r="X40" s="122" t="s">
        <v>136</v>
      </c>
      <c r="Y40" s="122" t="s">
        <v>137</v>
      </c>
      <c r="Z40" s="122" t="s">
        <v>138</v>
      </c>
      <c r="AA40" s="122" t="s">
        <v>139</v>
      </c>
    </row>
    <row r="41" spans="1:41" ht="13.8" thickBot="1" x14ac:dyDescent="0.3">
      <c r="A41" s="117">
        <v>2021</v>
      </c>
      <c r="B41" s="113" t="s">
        <v>114</v>
      </c>
      <c r="C41" s="98">
        <v>71.099999999999994</v>
      </c>
      <c r="D41" s="98">
        <v>30.7</v>
      </c>
      <c r="E41" s="98">
        <v>47</v>
      </c>
      <c r="F41" s="98">
        <v>99</v>
      </c>
      <c r="G41" s="98">
        <v>17</v>
      </c>
      <c r="H41" s="98">
        <v>59</v>
      </c>
      <c r="I41" s="98">
        <v>30.5</v>
      </c>
      <c r="J41" s="98">
        <v>29.67</v>
      </c>
      <c r="K41" s="98">
        <v>4.8</v>
      </c>
      <c r="L41" s="98" t="s">
        <v>140</v>
      </c>
      <c r="M41" s="98">
        <v>1.1100000000000001</v>
      </c>
      <c r="O41" s="110">
        <v>2024</v>
      </c>
      <c r="P41" s="110" t="s">
        <v>112</v>
      </c>
      <c r="Q41" s="110">
        <v>67.3</v>
      </c>
      <c r="R41" s="111">
        <v>25</v>
      </c>
      <c r="S41" s="112">
        <v>39.299999999999997</v>
      </c>
      <c r="T41" s="112">
        <v>99</v>
      </c>
      <c r="U41" s="112">
        <v>22</v>
      </c>
      <c r="V41" s="112">
        <v>76</v>
      </c>
      <c r="W41" s="112">
        <v>30.31</v>
      </c>
      <c r="X41" s="112">
        <v>29.13</v>
      </c>
      <c r="Y41" s="112">
        <v>1.4</v>
      </c>
      <c r="Z41" s="112" t="s">
        <v>140</v>
      </c>
      <c r="AA41" s="112">
        <v>1.55</v>
      </c>
    </row>
    <row r="42" spans="1:41" ht="13.8" thickBot="1" x14ac:dyDescent="0.3">
      <c r="A42" s="117">
        <v>2021</v>
      </c>
      <c r="B42" s="113" t="s">
        <v>115</v>
      </c>
      <c r="C42" s="98">
        <v>74.099999999999994</v>
      </c>
      <c r="D42" s="98">
        <v>32.9</v>
      </c>
      <c r="E42" s="98">
        <v>49.8</v>
      </c>
      <c r="F42" s="98">
        <v>99</v>
      </c>
      <c r="G42" s="98">
        <v>13</v>
      </c>
      <c r="H42" s="98">
        <v>66</v>
      </c>
      <c r="I42" s="98">
        <v>30.26</v>
      </c>
      <c r="J42" s="98">
        <v>29.54</v>
      </c>
      <c r="K42" s="98">
        <v>4.2</v>
      </c>
      <c r="L42" s="98" t="s">
        <v>140</v>
      </c>
      <c r="M42" s="98">
        <v>3.62</v>
      </c>
      <c r="O42" s="110">
        <v>2024</v>
      </c>
      <c r="P42" s="110" t="s">
        <v>113</v>
      </c>
      <c r="Q42" s="110">
        <v>68.400000000000006</v>
      </c>
      <c r="R42" s="111">
        <v>32.5</v>
      </c>
      <c r="S42" s="112">
        <v>45.4</v>
      </c>
      <c r="T42" s="112">
        <v>99</v>
      </c>
      <c r="U42" s="112">
        <v>28</v>
      </c>
      <c r="V42" s="112">
        <v>76</v>
      </c>
      <c r="W42" s="112">
        <v>29.82</v>
      </c>
      <c r="X42" s="112">
        <v>28.64</v>
      </c>
      <c r="Y42" s="112">
        <v>1.7</v>
      </c>
      <c r="Z42" s="112" t="s">
        <v>140</v>
      </c>
      <c r="AA42" s="112">
        <v>6.3</v>
      </c>
    </row>
    <row r="43" spans="1:41" ht="13.8" thickBot="1" x14ac:dyDescent="0.3">
      <c r="A43" s="117">
        <v>2021</v>
      </c>
      <c r="B43" s="113" t="s">
        <v>116</v>
      </c>
      <c r="C43" s="98">
        <v>74.3</v>
      </c>
      <c r="D43" s="98">
        <v>41.5</v>
      </c>
      <c r="E43" s="98">
        <v>58.6</v>
      </c>
      <c r="F43" s="98">
        <v>99</v>
      </c>
      <c r="G43" s="98">
        <v>16</v>
      </c>
      <c r="H43" s="98">
        <v>66</v>
      </c>
      <c r="I43" s="98">
        <v>30.15</v>
      </c>
      <c r="J43" s="98">
        <v>29.65</v>
      </c>
      <c r="K43" s="98">
        <v>3.9</v>
      </c>
      <c r="L43" s="98" t="s">
        <v>140</v>
      </c>
      <c r="M43" s="98">
        <v>2.91</v>
      </c>
      <c r="O43" s="110">
        <v>2024</v>
      </c>
      <c r="P43" s="110" t="s">
        <v>114</v>
      </c>
      <c r="Q43" s="111">
        <v>68.7</v>
      </c>
      <c r="R43" s="111">
        <v>33.4</v>
      </c>
      <c r="S43" s="112">
        <v>47.8</v>
      </c>
      <c r="T43" s="112">
        <v>99</v>
      </c>
      <c r="U43" s="112">
        <v>17</v>
      </c>
      <c r="V43" s="112">
        <v>77</v>
      </c>
      <c r="W43" s="112">
        <v>29.6</v>
      </c>
      <c r="X43" s="112">
        <v>28.67</v>
      </c>
      <c r="Y43" s="112">
        <v>2.2000000000000002</v>
      </c>
      <c r="Z43" s="112" t="s">
        <v>141</v>
      </c>
      <c r="AA43" s="112">
        <v>12.32</v>
      </c>
    </row>
    <row r="44" spans="1:41" ht="13.8" thickBot="1" x14ac:dyDescent="0.3">
      <c r="A44" s="117">
        <v>2021</v>
      </c>
      <c r="B44" s="113" t="s">
        <v>117</v>
      </c>
      <c r="C44" s="98">
        <v>85.8</v>
      </c>
      <c r="D44" s="98">
        <v>54.7</v>
      </c>
      <c r="E44" s="98">
        <v>69.400000000000006</v>
      </c>
      <c r="F44" s="98">
        <v>97</v>
      </c>
      <c r="G44" s="98">
        <v>23</v>
      </c>
      <c r="H44" s="98">
        <v>72</v>
      </c>
      <c r="I44" s="98">
        <v>30.24</v>
      </c>
      <c r="J44" s="98">
        <v>29.79</v>
      </c>
      <c r="K44" s="98">
        <v>3.9</v>
      </c>
      <c r="L44" s="98" t="s">
        <v>142</v>
      </c>
      <c r="M44" s="98">
        <v>3.33</v>
      </c>
      <c r="O44" s="110">
        <v>2024</v>
      </c>
      <c r="P44" s="110" t="s">
        <v>115</v>
      </c>
      <c r="Q44" s="110">
        <v>78.3</v>
      </c>
      <c r="R44" s="112">
        <v>33.299999999999997</v>
      </c>
      <c r="S44" s="112">
        <v>53.8</v>
      </c>
      <c r="T44" s="112">
        <v>99</v>
      </c>
      <c r="U44" s="112">
        <v>17</v>
      </c>
      <c r="V44" s="112">
        <v>69</v>
      </c>
      <c r="W44" s="112">
        <v>29.82</v>
      </c>
      <c r="X44" s="112">
        <v>28.66</v>
      </c>
      <c r="Y44" s="112">
        <v>2.2999999999999998</v>
      </c>
      <c r="Z44" s="112" t="s">
        <v>141</v>
      </c>
      <c r="AA44" s="112">
        <v>4.49</v>
      </c>
    </row>
    <row r="45" spans="1:41" ht="13.8" thickBot="1" x14ac:dyDescent="0.3">
      <c r="A45" s="117">
        <v>2021</v>
      </c>
      <c r="B45" s="113" t="s">
        <v>118</v>
      </c>
      <c r="C45" s="98">
        <v>90.3</v>
      </c>
      <c r="D45" s="98">
        <v>53.6</v>
      </c>
      <c r="E45" s="98">
        <v>71.3</v>
      </c>
      <c r="F45" s="98">
        <v>95</v>
      </c>
      <c r="G45" s="98">
        <v>27</v>
      </c>
      <c r="H45" s="98">
        <v>69</v>
      </c>
      <c r="I45" s="98">
        <v>30.14</v>
      </c>
      <c r="J45" s="98">
        <v>29.64</v>
      </c>
      <c r="K45" s="98">
        <v>3.9</v>
      </c>
      <c r="L45" s="98" t="s">
        <v>140</v>
      </c>
      <c r="M45" s="98">
        <v>1.89</v>
      </c>
      <c r="O45" s="110">
        <v>2024</v>
      </c>
      <c r="P45" s="110" t="s">
        <v>116</v>
      </c>
      <c r="Q45" s="112">
        <v>76.3</v>
      </c>
      <c r="R45" s="112">
        <v>42.3</v>
      </c>
      <c r="S45" s="112">
        <v>58.4</v>
      </c>
      <c r="T45" s="112">
        <v>99</v>
      </c>
      <c r="U45" s="112">
        <v>26</v>
      </c>
      <c r="V45" s="112">
        <v>83</v>
      </c>
      <c r="W45" s="112">
        <v>29.56</v>
      </c>
      <c r="X45" s="112">
        <v>29</v>
      </c>
      <c r="Y45" s="112">
        <v>1.4</v>
      </c>
      <c r="Z45" s="112" t="s">
        <v>152</v>
      </c>
      <c r="AA45" s="112">
        <v>10.07</v>
      </c>
    </row>
    <row r="46" spans="1:41" ht="13.8" thickBot="1" x14ac:dyDescent="0.3">
      <c r="A46" s="117">
        <v>2021</v>
      </c>
      <c r="B46" s="113" t="s">
        <v>119</v>
      </c>
      <c r="C46" s="98">
        <v>90.1</v>
      </c>
      <c r="D46" s="98">
        <v>55</v>
      </c>
      <c r="E46" s="98">
        <v>70.8</v>
      </c>
      <c r="F46" s="98">
        <v>97</v>
      </c>
      <c r="G46" s="98">
        <v>35</v>
      </c>
      <c r="H46" s="98">
        <v>67</v>
      </c>
      <c r="I46" s="98">
        <v>30.24</v>
      </c>
      <c r="J46" s="98">
        <v>29.71</v>
      </c>
      <c r="K46" s="98">
        <v>3.8</v>
      </c>
      <c r="L46" s="98" t="s">
        <v>140</v>
      </c>
      <c r="M46" s="98">
        <v>1.75</v>
      </c>
      <c r="O46" s="110">
        <v>2024</v>
      </c>
      <c r="P46" s="110" t="s">
        <v>117</v>
      </c>
      <c r="Q46" s="112">
        <v>82.2</v>
      </c>
      <c r="R46" s="112">
        <v>49.3</v>
      </c>
      <c r="S46" s="112">
        <v>66.8</v>
      </c>
      <c r="T46" s="112">
        <v>99</v>
      </c>
      <c r="U46" s="112">
        <v>42</v>
      </c>
      <c r="V46" s="112">
        <v>81</v>
      </c>
      <c r="W46" s="112">
        <v>29.59</v>
      </c>
      <c r="X46" s="112">
        <v>29.06</v>
      </c>
      <c r="Y46" s="112">
        <v>0.8</v>
      </c>
      <c r="Z46" s="112" t="s">
        <v>146</v>
      </c>
      <c r="AA46" s="112">
        <v>2.81</v>
      </c>
    </row>
    <row r="47" spans="1:41" ht="13.8" thickBot="1" x14ac:dyDescent="0.3">
      <c r="A47" s="117">
        <v>2021</v>
      </c>
      <c r="B47" s="113" t="s">
        <v>120</v>
      </c>
      <c r="C47" s="98">
        <v>80.099999999999994</v>
      </c>
      <c r="D47" s="98">
        <v>52</v>
      </c>
      <c r="E47" s="98">
        <v>65.8</v>
      </c>
      <c r="F47" s="98">
        <v>98</v>
      </c>
      <c r="G47" s="98">
        <v>31</v>
      </c>
      <c r="H47" s="98">
        <v>73</v>
      </c>
      <c r="I47" s="98">
        <v>30.28</v>
      </c>
      <c r="J47" s="98">
        <v>29.77</v>
      </c>
      <c r="K47" s="98">
        <v>3.5</v>
      </c>
      <c r="L47" s="98" t="s">
        <v>142</v>
      </c>
      <c r="M47" s="98">
        <v>0.9</v>
      </c>
      <c r="O47" s="110">
        <v>2024</v>
      </c>
      <c r="P47" s="110" t="s">
        <v>118</v>
      </c>
      <c r="Q47" s="112">
        <v>92.1</v>
      </c>
      <c r="R47" s="112">
        <v>59.7</v>
      </c>
      <c r="S47" s="112">
        <v>76.900000000000006</v>
      </c>
      <c r="T47" s="112">
        <v>89</v>
      </c>
      <c r="U47" s="112">
        <v>49</v>
      </c>
      <c r="V47" s="112">
        <v>74</v>
      </c>
      <c r="W47" s="112">
        <v>29.6</v>
      </c>
      <c r="X47" s="112">
        <v>29.16</v>
      </c>
      <c r="Y47" s="112">
        <v>0</v>
      </c>
      <c r="Z47" s="112" t="s">
        <v>153</v>
      </c>
      <c r="AA47" s="112">
        <v>0</v>
      </c>
    </row>
    <row r="48" spans="1:41" ht="13.8" thickBot="1" x14ac:dyDescent="0.3">
      <c r="A48" s="117">
        <v>2021</v>
      </c>
      <c r="B48" s="113" t="s">
        <v>121</v>
      </c>
      <c r="C48" s="98">
        <v>69.099999999999994</v>
      </c>
      <c r="D48" s="98">
        <v>41.9</v>
      </c>
      <c r="E48" s="98">
        <v>53.2</v>
      </c>
      <c r="F48" s="98">
        <v>99</v>
      </c>
      <c r="G48" s="98">
        <v>18</v>
      </c>
      <c r="H48" s="98">
        <v>77</v>
      </c>
      <c r="I48" s="98">
        <v>30.37</v>
      </c>
      <c r="J48" s="98">
        <v>29.84</v>
      </c>
      <c r="K48" s="98">
        <v>3.3</v>
      </c>
      <c r="L48" s="98" t="s">
        <v>140</v>
      </c>
      <c r="M48" s="98">
        <v>2.4900000000000002</v>
      </c>
      <c r="O48" s="110">
        <v>2024</v>
      </c>
      <c r="P48" s="110" t="s">
        <v>119</v>
      </c>
      <c r="Q48" s="112">
        <v>91</v>
      </c>
      <c r="R48" s="112">
        <v>60.4</v>
      </c>
      <c r="S48" s="112">
        <v>75.8</v>
      </c>
      <c r="T48" s="112">
        <v>99</v>
      </c>
      <c r="U48" s="112">
        <v>38</v>
      </c>
      <c r="V48" s="112">
        <v>74</v>
      </c>
      <c r="W48" s="112">
        <v>29.58</v>
      </c>
      <c r="X48" s="112">
        <v>29.17</v>
      </c>
      <c r="Y48" s="112">
        <v>2.4</v>
      </c>
      <c r="Z48" s="112" t="s">
        <v>141</v>
      </c>
      <c r="AA48" s="112">
        <v>6.81</v>
      </c>
    </row>
    <row r="49" spans="1:27" ht="13.8" thickBot="1" x14ac:dyDescent="0.3">
      <c r="A49" s="117">
        <v>2021</v>
      </c>
      <c r="B49" s="113" t="s">
        <v>122</v>
      </c>
      <c r="C49" s="98">
        <v>62.2</v>
      </c>
      <c r="D49" s="98">
        <v>30.4</v>
      </c>
      <c r="E49" s="98">
        <v>45.3</v>
      </c>
      <c r="F49" s="98">
        <v>99</v>
      </c>
      <c r="G49" s="98">
        <v>19</v>
      </c>
      <c r="H49" s="98">
        <v>79</v>
      </c>
      <c r="I49" s="98">
        <v>30.39</v>
      </c>
      <c r="J49" s="98">
        <v>29.26</v>
      </c>
      <c r="K49" s="98">
        <v>4</v>
      </c>
      <c r="L49" s="98" t="s">
        <v>141</v>
      </c>
      <c r="M49" s="98">
        <v>8.1999999999999993</v>
      </c>
      <c r="O49" s="110">
        <v>2024</v>
      </c>
      <c r="P49" s="110" t="s">
        <v>120</v>
      </c>
      <c r="Q49" s="112">
        <v>86.7</v>
      </c>
      <c r="R49" s="112">
        <v>45.1</v>
      </c>
      <c r="S49" s="112">
        <v>62.4</v>
      </c>
      <c r="T49" s="112">
        <v>99</v>
      </c>
      <c r="U49" s="112">
        <v>24</v>
      </c>
      <c r="V49" s="112">
        <v>75</v>
      </c>
      <c r="W49" s="112">
        <v>29.64</v>
      </c>
      <c r="X49" s="112">
        <v>29</v>
      </c>
      <c r="Y49" s="112">
        <v>2.5</v>
      </c>
      <c r="Z49" s="112" t="s">
        <v>140</v>
      </c>
      <c r="AA49" s="112">
        <v>10.81</v>
      </c>
    </row>
    <row r="50" spans="1:27" ht="13.8" thickBot="1" x14ac:dyDescent="0.3">
      <c r="A50" s="117">
        <v>2021</v>
      </c>
      <c r="B50" s="113" t="s">
        <v>123</v>
      </c>
      <c r="C50" s="98">
        <v>59.7</v>
      </c>
      <c r="D50" s="98">
        <v>27</v>
      </c>
      <c r="E50" s="98">
        <v>39.6</v>
      </c>
      <c r="F50" s="98">
        <v>99</v>
      </c>
      <c r="G50" s="98">
        <v>21</v>
      </c>
      <c r="H50" s="98">
        <v>66</v>
      </c>
      <c r="I50" s="98">
        <v>30.51</v>
      </c>
      <c r="J50" s="98">
        <v>29.43</v>
      </c>
      <c r="K50" s="98">
        <v>3.8</v>
      </c>
      <c r="L50" s="98" t="s">
        <v>140</v>
      </c>
      <c r="M50" s="98">
        <v>0.32</v>
      </c>
      <c r="O50" s="110">
        <v>2024</v>
      </c>
      <c r="P50" s="110" t="s">
        <v>121</v>
      </c>
      <c r="Q50" s="112">
        <v>71.099999999999994</v>
      </c>
      <c r="R50" s="112">
        <v>43.2</v>
      </c>
      <c r="S50" s="112">
        <v>56.5</v>
      </c>
      <c r="T50" s="112">
        <v>99</v>
      </c>
      <c r="U50" s="112">
        <v>33</v>
      </c>
      <c r="V50" s="112">
        <v>91</v>
      </c>
      <c r="W50" s="112">
        <v>30.61</v>
      </c>
      <c r="X50" s="112">
        <v>29.03</v>
      </c>
      <c r="Y50" s="112">
        <v>1.4</v>
      </c>
      <c r="Z50" s="112" t="s">
        <v>141</v>
      </c>
      <c r="AA50" s="112">
        <v>4.4800000000000004</v>
      </c>
    </row>
    <row r="51" spans="1:27" ht="13.8" thickBot="1" x14ac:dyDescent="0.3">
      <c r="A51" s="116">
        <v>2020</v>
      </c>
      <c r="B51" s="110" t="s">
        <v>112</v>
      </c>
      <c r="C51" s="114">
        <v>57.9</v>
      </c>
      <c r="D51" s="114">
        <v>30.4</v>
      </c>
      <c r="E51" s="114">
        <v>40.700000000000003</v>
      </c>
      <c r="F51" s="114">
        <v>96</v>
      </c>
      <c r="G51" s="114">
        <v>24</v>
      </c>
      <c r="H51" s="114">
        <v>63</v>
      </c>
      <c r="I51" s="114">
        <v>30.76</v>
      </c>
      <c r="J51" s="114">
        <v>29.66</v>
      </c>
      <c r="K51" s="114">
        <v>4.4000000000000004</v>
      </c>
      <c r="L51" s="114" t="s">
        <v>140</v>
      </c>
      <c r="M51" s="114">
        <v>0.13</v>
      </c>
      <c r="O51" s="110">
        <v>2024</v>
      </c>
      <c r="P51" s="110" t="s">
        <v>122</v>
      </c>
      <c r="Q51" s="112">
        <v>67.599999999999994</v>
      </c>
      <c r="R51" s="112">
        <v>27.5</v>
      </c>
      <c r="S51" s="112">
        <v>44.5</v>
      </c>
      <c r="T51" s="112">
        <v>99</v>
      </c>
      <c r="U51" s="112">
        <v>21</v>
      </c>
      <c r="V51" s="112">
        <v>80</v>
      </c>
      <c r="W51" s="112">
        <v>30.65</v>
      </c>
      <c r="X51" s="112">
        <v>29.49</v>
      </c>
      <c r="Y51" s="112">
        <v>1.6</v>
      </c>
      <c r="Z51" s="112" t="s">
        <v>140</v>
      </c>
      <c r="AA51" s="112">
        <v>0.27</v>
      </c>
    </row>
    <row r="52" spans="1:27" ht="13.8" thickBot="1" x14ac:dyDescent="0.3">
      <c r="A52" s="116">
        <v>2020</v>
      </c>
      <c r="B52" s="110" t="s">
        <v>113</v>
      </c>
      <c r="C52" s="114">
        <v>75.599999999999994</v>
      </c>
      <c r="D52" s="114">
        <v>33.299999999999997</v>
      </c>
      <c r="E52" s="114">
        <v>46.6</v>
      </c>
      <c r="F52" s="114">
        <v>96</v>
      </c>
      <c r="G52" s="114">
        <v>11</v>
      </c>
      <c r="H52" s="114">
        <v>51</v>
      </c>
      <c r="I52" s="114">
        <v>30.45</v>
      </c>
      <c r="J52" s="114">
        <v>29.53</v>
      </c>
      <c r="K52" s="114">
        <v>5.9</v>
      </c>
      <c r="L52" s="114" t="s">
        <v>140</v>
      </c>
      <c r="M52" s="114">
        <v>0.06</v>
      </c>
      <c r="O52" s="110">
        <v>2024</v>
      </c>
      <c r="P52" s="110" t="s">
        <v>123</v>
      </c>
      <c r="Q52" s="112">
        <v>63.7</v>
      </c>
      <c r="R52" s="112">
        <v>28.4</v>
      </c>
      <c r="S52" s="112">
        <v>39.700000000000003</v>
      </c>
      <c r="T52" s="112">
        <v>99</v>
      </c>
      <c r="U52" s="112">
        <v>23</v>
      </c>
      <c r="V52" s="112">
        <v>69</v>
      </c>
      <c r="W52" s="112">
        <v>30.53</v>
      </c>
      <c r="X52" s="112">
        <v>29.01</v>
      </c>
      <c r="Y52" s="112">
        <v>2</v>
      </c>
      <c r="Z52" s="112" t="s">
        <v>140</v>
      </c>
      <c r="AA52" s="112">
        <v>0.26</v>
      </c>
    </row>
    <row r="53" spans="1:27" ht="13.8" thickBot="1" x14ac:dyDescent="0.3">
      <c r="A53" s="116">
        <v>2020</v>
      </c>
      <c r="B53" s="110" t="s">
        <v>114</v>
      </c>
      <c r="C53" s="114">
        <v>66</v>
      </c>
      <c r="D53" s="114">
        <v>30.6</v>
      </c>
      <c r="E53" s="114">
        <v>45.7</v>
      </c>
      <c r="F53" s="114">
        <v>99</v>
      </c>
      <c r="G53" s="114">
        <v>14</v>
      </c>
      <c r="H53" s="114">
        <v>68</v>
      </c>
      <c r="I53" s="114">
        <v>30.41</v>
      </c>
      <c r="J53" s="114">
        <v>29.28</v>
      </c>
      <c r="K53" s="114">
        <v>4.3</v>
      </c>
      <c r="L53" s="114" t="s">
        <v>140</v>
      </c>
      <c r="M53" s="114">
        <v>2.79</v>
      </c>
    </row>
    <row r="54" spans="1:27" ht="13.8" customHeight="1" thickBot="1" x14ac:dyDescent="0.3">
      <c r="A54" s="116">
        <v>2020</v>
      </c>
      <c r="B54" s="110" t="s">
        <v>115</v>
      </c>
      <c r="C54" s="114">
        <v>72.3</v>
      </c>
      <c r="D54" s="114">
        <v>36.299999999999997</v>
      </c>
      <c r="E54" s="114">
        <v>55.1</v>
      </c>
      <c r="F54" s="114">
        <v>99</v>
      </c>
      <c r="G54" s="114">
        <v>18</v>
      </c>
      <c r="H54" s="114">
        <v>61</v>
      </c>
      <c r="I54" s="114">
        <v>30.39</v>
      </c>
      <c r="J54" s="114">
        <v>29.71</v>
      </c>
      <c r="K54" s="114">
        <v>4.3</v>
      </c>
      <c r="L54" s="114" t="s">
        <v>140</v>
      </c>
      <c r="M54" s="114">
        <v>3.02</v>
      </c>
      <c r="O54" s="132" t="s">
        <v>145</v>
      </c>
      <c r="P54" s="133"/>
      <c r="Q54" s="121" t="s">
        <v>129</v>
      </c>
      <c r="R54" s="122" t="s">
        <v>130</v>
      </c>
      <c r="S54" s="122" t="s">
        <v>131</v>
      </c>
      <c r="T54" s="122" t="s">
        <v>132</v>
      </c>
      <c r="U54" s="122" t="s">
        <v>133</v>
      </c>
      <c r="V54" s="122" t="s">
        <v>134</v>
      </c>
      <c r="W54" s="122" t="s">
        <v>135</v>
      </c>
      <c r="X54" s="122" t="s">
        <v>136</v>
      </c>
      <c r="Y54" s="122" t="s">
        <v>137</v>
      </c>
      <c r="Z54" s="122"/>
      <c r="AA54" s="122" t="s">
        <v>139</v>
      </c>
    </row>
    <row r="55" spans="1:27" ht="13.8" thickBot="1" x14ac:dyDescent="0.3">
      <c r="A55" s="116">
        <v>2020</v>
      </c>
      <c r="B55" s="110" t="s">
        <v>116</v>
      </c>
      <c r="C55" s="114">
        <v>85.3</v>
      </c>
      <c r="D55" s="114">
        <v>48</v>
      </c>
      <c r="E55" s="114">
        <v>61.6</v>
      </c>
      <c r="F55" s="114">
        <v>99</v>
      </c>
      <c r="G55" s="114">
        <v>27</v>
      </c>
      <c r="H55" s="114">
        <v>72</v>
      </c>
      <c r="I55" s="114">
        <v>30.41</v>
      </c>
      <c r="J55" s="114">
        <v>29.61</v>
      </c>
      <c r="K55" s="114">
        <v>4.2</v>
      </c>
      <c r="L55" s="114" t="s">
        <v>140</v>
      </c>
      <c r="M55" s="114">
        <v>4.71</v>
      </c>
    </row>
    <row r="56" spans="1:27" ht="13.8" thickBot="1" x14ac:dyDescent="0.3">
      <c r="A56" s="116">
        <v>2020</v>
      </c>
      <c r="B56" s="110" t="s">
        <v>117</v>
      </c>
      <c r="C56" s="114">
        <v>84.9</v>
      </c>
      <c r="D56" s="114">
        <v>51.6</v>
      </c>
      <c r="E56" s="114">
        <v>65.5</v>
      </c>
      <c r="F56" s="114">
        <v>99</v>
      </c>
      <c r="G56" s="114">
        <v>28</v>
      </c>
      <c r="H56" s="114">
        <v>72</v>
      </c>
      <c r="I56" s="114">
        <v>30.14</v>
      </c>
      <c r="J56" s="114">
        <v>29.43</v>
      </c>
      <c r="K56" s="114">
        <v>3.9</v>
      </c>
      <c r="L56" s="114" t="s">
        <v>141</v>
      </c>
      <c r="M56" s="114">
        <v>2.6</v>
      </c>
      <c r="O56" s="118">
        <v>2024</v>
      </c>
      <c r="Q56" s="123">
        <f>AVERAGE(Q41:Q52)</f>
        <v>76.116666666666674</v>
      </c>
      <c r="R56" s="123">
        <f t="shared" ref="R56:Y56" si="4">AVERAGE(R41:R52)</f>
        <v>40.008333333333333</v>
      </c>
      <c r="S56" s="123">
        <f t="shared" si="4"/>
        <v>55.608333333333341</v>
      </c>
      <c r="T56" s="123">
        <f t="shared" si="4"/>
        <v>98.166666666666671</v>
      </c>
      <c r="U56" s="123">
        <f t="shared" si="4"/>
        <v>28.333333333333332</v>
      </c>
      <c r="V56" s="123">
        <f t="shared" si="4"/>
        <v>77.083333333333329</v>
      </c>
      <c r="W56" s="123">
        <f t="shared" si="4"/>
        <v>29.942499999999995</v>
      </c>
      <c r="X56" s="123">
        <f t="shared" si="4"/>
        <v>29.001666666666665</v>
      </c>
      <c r="Y56" s="123">
        <f t="shared" si="4"/>
        <v>1.6416666666666668</v>
      </c>
      <c r="Z56" s="123"/>
      <c r="AA56" s="123">
        <f>SUM(AA41:AA52)</f>
        <v>60.170000000000016</v>
      </c>
    </row>
    <row r="57" spans="1:27" ht="13.8" thickBot="1" x14ac:dyDescent="0.3">
      <c r="A57" s="116">
        <v>2020</v>
      </c>
      <c r="B57" s="110" t="s">
        <v>118</v>
      </c>
      <c r="C57" s="114">
        <v>89.2</v>
      </c>
      <c r="D57" s="114">
        <v>55.8</v>
      </c>
      <c r="E57" s="114">
        <v>71.400000000000006</v>
      </c>
      <c r="F57" s="114">
        <v>97</v>
      </c>
      <c r="G57" s="114">
        <v>31</v>
      </c>
      <c r="H57" s="114">
        <v>71</v>
      </c>
      <c r="I57" s="114">
        <v>30.19</v>
      </c>
      <c r="J57" s="114">
        <v>29.78</v>
      </c>
      <c r="K57" s="114">
        <v>4</v>
      </c>
      <c r="L57" s="114" t="s">
        <v>142</v>
      </c>
      <c r="M57" s="114">
        <v>1.54</v>
      </c>
    </row>
    <row r="58" spans="1:27" ht="13.8" thickBot="1" x14ac:dyDescent="0.3">
      <c r="A58" s="116">
        <v>2020</v>
      </c>
      <c r="B58" s="110" t="s">
        <v>119</v>
      </c>
      <c r="C58" s="114">
        <v>91.9</v>
      </c>
      <c r="D58" s="114">
        <v>55.2</v>
      </c>
      <c r="E58" s="114">
        <v>72.7</v>
      </c>
      <c r="F58" s="114">
        <v>97</v>
      </c>
      <c r="G58" s="114">
        <v>29</v>
      </c>
      <c r="H58" s="114">
        <v>68</v>
      </c>
      <c r="I58" s="114">
        <v>30.17</v>
      </c>
      <c r="J58" s="114">
        <v>29.55</v>
      </c>
      <c r="K58" s="114">
        <v>3.9</v>
      </c>
      <c r="L58" s="114" t="s">
        <v>140</v>
      </c>
      <c r="M58" s="114">
        <v>2.17</v>
      </c>
    </row>
    <row r="59" spans="1:27" ht="13.8" thickBot="1" x14ac:dyDescent="0.3">
      <c r="A59" s="116">
        <v>2020</v>
      </c>
      <c r="B59" s="110" t="s">
        <v>120</v>
      </c>
      <c r="C59" s="114">
        <v>81.7</v>
      </c>
      <c r="D59" s="114">
        <v>42.3</v>
      </c>
      <c r="E59" s="114">
        <v>64.8</v>
      </c>
      <c r="F59" s="114">
        <v>99</v>
      </c>
      <c r="G59" s="114">
        <v>21</v>
      </c>
      <c r="H59" s="114">
        <v>72</v>
      </c>
      <c r="I59" s="114">
        <v>30.35</v>
      </c>
      <c r="J59" s="114">
        <v>29.39</v>
      </c>
      <c r="K59" s="114">
        <v>4.0999999999999996</v>
      </c>
      <c r="L59" s="114" t="s">
        <v>140</v>
      </c>
      <c r="M59" s="114">
        <v>3.02</v>
      </c>
    </row>
    <row r="60" spans="1:27" ht="13.8" thickBot="1" x14ac:dyDescent="0.3">
      <c r="A60" s="116">
        <v>2020</v>
      </c>
      <c r="B60" s="110" t="s">
        <v>121</v>
      </c>
      <c r="C60" s="114">
        <v>68</v>
      </c>
      <c r="D60" s="114">
        <v>39.6</v>
      </c>
      <c r="E60" s="114">
        <v>52</v>
      </c>
      <c r="F60" s="114">
        <v>99</v>
      </c>
      <c r="G60" s="114">
        <v>26</v>
      </c>
      <c r="H60" s="114">
        <v>81</v>
      </c>
      <c r="I60" s="114">
        <v>30.26</v>
      </c>
      <c r="J60" s="114">
        <v>29.21</v>
      </c>
      <c r="K60" s="114">
        <v>3.5</v>
      </c>
      <c r="L60" s="114" t="s">
        <v>142</v>
      </c>
      <c r="M60" s="114">
        <v>3.77</v>
      </c>
    </row>
    <row r="61" spans="1:27" ht="13.8" thickBot="1" x14ac:dyDescent="0.3">
      <c r="A61" s="116">
        <v>2020</v>
      </c>
      <c r="B61" s="110" t="s">
        <v>122</v>
      </c>
      <c r="C61" s="114">
        <v>62.2</v>
      </c>
      <c r="D61" s="114">
        <v>32.4</v>
      </c>
      <c r="E61" s="114">
        <v>47.1</v>
      </c>
      <c r="F61" s="114">
        <v>99</v>
      </c>
      <c r="G61" s="114">
        <v>16</v>
      </c>
      <c r="H61" s="114">
        <v>75</v>
      </c>
      <c r="I61" s="114">
        <v>30.5</v>
      </c>
      <c r="J61" s="114">
        <v>29.98</v>
      </c>
      <c r="K61" s="114">
        <v>3.5</v>
      </c>
      <c r="L61" s="114" t="s">
        <v>140</v>
      </c>
      <c r="M61" s="114">
        <v>0.01</v>
      </c>
    </row>
    <row r="62" spans="1:27" ht="13.8" thickBot="1" x14ac:dyDescent="0.3">
      <c r="A62" s="116">
        <v>2020</v>
      </c>
      <c r="B62" s="110" t="s">
        <v>123</v>
      </c>
      <c r="C62" s="114">
        <v>50.4</v>
      </c>
      <c r="D62" s="114">
        <v>25.2</v>
      </c>
      <c r="E62" s="114">
        <v>38</v>
      </c>
      <c r="F62" s="114">
        <v>99</v>
      </c>
      <c r="G62" s="114">
        <v>35</v>
      </c>
      <c r="H62" s="114">
        <v>84</v>
      </c>
      <c r="I62" s="114">
        <v>30.32</v>
      </c>
      <c r="J62" s="114">
        <v>29.1</v>
      </c>
      <c r="K62" s="114">
        <v>3.5</v>
      </c>
      <c r="L62" s="114" t="s">
        <v>140</v>
      </c>
      <c r="M62" s="114">
        <v>1.74</v>
      </c>
    </row>
    <row r="63" spans="1:27" ht="13.8" thickBot="1" x14ac:dyDescent="0.3"/>
    <row r="64" spans="1:27" ht="13.8" thickBot="1" x14ac:dyDescent="0.3">
      <c r="A64" s="129" t="s">
        <v>145</v>
      </c>
      <c r="B64" s="130"/>
      <c r="C64" s="108" t="s">
        <v>129</v>
      </c>
      <c r="D64" s="109" t="s">
        <v>130</v>
      </c>
      <c r="E64" s="109" t="s">
        <v>131</v>
      </c>
      <c r="F64" s="109" t="s">
        <v>132</v>
      </c>
      <c r="G64" s="109" t="s">
        <v>133</v>
      </c>
      <c r="H64" s="109" t="s">
        <v>134</v>
      </c>
      <c r="I64" s="109" t="s">
        <v>135</v>
      </c>
      <c r="J64" s="109" t="s">
        <v>136</v>
      </c>
      <c r="K64" s="109" t="s">
        <v>137</v>
      </c>
      <c r="L64" s="109"/>
      <c r="M64" s="109" t="s">
        <v>139</v>
      </c>
      <c r="O64" s="109" t="s">
        <v>167</v>
      </c>
      <c r="P64" s="109" t="s">
        <v>166</v>
      </c>
      <c r="R64" s="109" t="s">
        <v>131</v>
      </c>
    </row>
    <row r="66" spans="1:18" x14ac:dyDescent="0.25">
      <c r="A66" s="118">
        <v>2024</v>
      </c>
      <c r="C66" s="119">
        <f>AVERAGE(C3:C14)</f>
        <v>74.399999999999991</v>
      </c>
      <c r="D66" s="119">
        <f>AVERAGE(D3:D14)</f>
        <v>41.625</v>
      </c>
      <c r="E66" s="119">
        <f t="shared" ref="E66:K66" si="5">AVERAGE(E3:E14)</f>
        <v>57.308333333333337</v>
      </c>
      <c r="F66" s="119">
        <f t="shared" si="5"/>
        <v>98.583333333333329</v>
      </c>
      <c r="G66" s="119">
        <f t="shared" si="5"/>
        <v>23.25</v>
      </c>
      <c r="H66" s="144">
        <f t="shared" si="5"/>
        <v>73.083333333333329</v>
      </c>
      <c r="I66" s="119">
        <f t="shared" si="5"/>
        <v>30.347500000000007</v>
      </c>
      <c r="J66" s="119">
        <f t="shared" si="5"/>
        <v>29.530833333333334</v>
      </c>
      <c r="K66" s="120">
        <f t="shared" si="5"/>
        <v>4.0924999999999994</v>
      </c>
      <c r="L66" s="120"/>
      <c r="M66" s="120">
        <f>SUM(M3:M14)</f>
        <v>61.33</v>
      </c>
      <c r="O66" s="142">
        <f>AVERAGE(I66:J66)</f>
        <v>29.939166666666672</v>
      </c>
      <c r="P66" s="99">
        <f>O66*3386.39</f>
        <v>101385.69460833335</v>
      </c>
      <c r="R66" s="143">
        <f>((E66-32)*(5/9))</f>
        <v>14.060185185185189</v>
      </c>
    </row>
    <row r="67" spans="1:18" x14ac:dyDescent="0.25">
      <c r="A67" s="118">
        <v>2023</v>
      </c>
      <c r="C67" s="119">
        <f>AVERAGE(C15:C26)</f>
        <v>76.383333333333326</v>
      </c>
      <c r="D67" s="119">
        <f>AVERAGE(D15:D26)</f>
        <v>40.391666666666673</v>
      </c>
      <c r="E67" s="119">
        <f t="shared" ref="E67:K67" si="6">AVERAGE(E15:E26)</f>
        <v>56.341666666666669</v>
      </c>
      <c r="F67" s="119">
        <f t="shared" si="6"/>
        <v>98.583333333333329</v>
      </c>
      <c r="G67" s="119">
        <f t="shared" si="6"/>
        <v>18.833333333333332</v>
      </c>
      <c r="H67" s="144">
        <f t="shared" si="6"/>
        <v>70.666666666666671</v>
      </c>
      <c r="I67" s="119">
        <f t="shared" si="6"/>
        <v>30.318333333333332</v>
      </c>
      <c r="J67" s="119">
        <f t="shared" si="6"/>
        <v>29.454166666666666</v>
      </c>
      <c r="K67" s="120">
        <f t="shared" si="6"/>
        <v>4.4749999999999996</v>
      </c>
      <c r="L67" s="120"/>
      <c r="M67" s="120">
        <f>SUM(M15:M26)</f>
        <v>38.840000000000003</v>
      </c>
      <c r="O67" s="142">
        <f t="shared" ref="O67:O70" si="7">AVERAGE(I67:J67)</f>
        <v>29.886249999999997</v>
      </c>
      <c r="P67" s="99">
        <f t="shared" ref="P67:P70" si="8">O67*3386.39</f>
        <v>101206.49813749999</v>
      </c>
      <c r="R67" s="143">
        <f t="shared" ref="R67:R70" si="9">((E67-32)*(5/9))</f>
        <v>13.523148148148151</v>
      </c>
    </row>
    <row r="68" spans="1:18" x14ac:dyDescent="0.25">
      <c r="A68" s="118">
        <v>2022</v>
      </c>
      <c r="C68" s="119">
        <f>AVERAGE(C27:C38)</f>
        <v>75.7</v>
      </c>
      <c r="D68" s="119">
        <f>AVERAGE(D27:D38)</f>
        <v>40.763636363636358</v>
      </c>
      <c r="E68" s="119">
        <f t="shared" ref="E68:K68" si="10">AVERAGE(E27:E38)</f>
        <v>56.708333333333336</v>
      </c>
      <c r="F68" s="119">
        <f t="shared" si="10"/>
        <v>98</v>
      </c>
      <c r="G68" s="119">
        <f t="shared" si="10"/>
        <v>25.454545454545453</v>
      </c>
      <c r="H68" s="144">
        <f t="shared" si="10"/>
        <v>66.25</v>
      </c>
      <c r="I68" s="119">
        <f t="shared" si="10"/>
        <v>30.379166666666674</v>
      </c>
      <c r="J68" s="119">
        <f t="shared" si="10"/>
        <v>29.568181818181817</v>
      </c>
      <c r="K68" s="120">
        <f t="shared" si="10"/>
        <v>3.8166666666666664</v>
      </c>
      <c r="L68" s="120"/>
      <c r="M68" s="120">
        <f>SUM(M27:M38)</f>
        <v>19.84</v>
      </c>
      <c r="O68" s="142">
        <f t="shared" si="7"/>
        <v>29.973674242424245</v>
      </c>
      <c r="P68" s="99">
        <f t="shared" si="8"/>
        <v>101502.55071780304</v>
      </c>
      <c r="R68" s="143">
        <f t="shared" si="9"/>
        <v>13.726851851851853</v>
      </c>
    </row>
    <row r="69" spans="1:18" x14ac:dyDescent="0.25">
      <c r="A69" s="118">
        <v>2021</v>
      </c>
      <c r="C69" s="119">
        <f>AVERAGE(C39:C50)</f>
        <v>73.716666666666683</v>
      </c>
      <c r="D69" s="119">
        <f>AVERAGE(D39:D50)</f>
        <v>38.641666666666666</v>
      </c>
      <c r="E69" s="119">
        <f t="shared" ref="E69:K69" si="11">AVERAGE(E39:E50)</f>
        <v>54.19166666666667</v>
      </c>
      <c r="F69" s="119">
        <f t="shared" si="11"/>
        <v>98.25</v>
      </c>
      <c r="G69" s="119">
        <f t="shared" si="11"/>
        <v>21.583333333333332</v>
      </c>
      <c r="H69" s="144">
        <f t="shared" si="11"/>
        <v>69.916666666666671</v>
      </c>
      <c r="I69" s="119">
        <f t="shared" si="11"/>
        <v>30.323333333333334</v>
      </c>
      <c r="J69" s="119">
        <f t="shared" si="11"/>
        <v>29.576666666666668</v>
      </c>
      <c r="K69" s="120">
        <f t="shared" si="11"/>
        <v>3.941666666666666</v>
      </c>
      <c r="L69" s="120"/>
      <c r="M69" s="120">
        <f>SUM(M39:M50)</f>
        <v>32.93</v>
      </c>
      <c r="O69" s="142">
        <f t="shared" si="7"/>
        <v>29.950000000000003</v>
      </c>
      <c r="P69" s="99">
        <f t="shared" si="8"/>
        <v>101422.3805</v>
      </c>
      <c r="R69" s="143">
        <f t="shared" si="9"/>
        <v>12.328703703703706</v>
      </c>
    </row>
    <row r="70" spans="1:18" x14ac:dyDescent="0.25">
      <c r="A70" s="118">
        <v>2020</v>
      </c>
      <c r="C70" s="119">
        <f>AVERAGE(C51:C62)</f>
        <v>73.783333333333346</v>
      </c>
      <c r="D70" s="119">
        <f>AVERAGE(D51:D62)</f>
        <v>40.05833333333333</v>
      </c>
      <c r="E70" s="119">
        <f t="shared" ref="E70:K70" si="12">AVERAGE(E51:E62)</f>
        <v>55.1</v>
      </c>
      <c r="F70" s="119">
        <f t="shared" si="12"/>
        <v>98.166666666666671</v>
      </c>
      <c r="G70" s="119">
        <f t="shared" si="12"/>
        <v>23.333333333333332</v>
      </c>
      <c r="H70" s="144">
        <f t="shared" si="12"/>
        <v>69.833333333333329</v>
      </c>
      <c r="I70" s="119">
        <f t="shared" si="12"/>
        <v>30.362500000000001</v>
      </c>
      <c r="J70" s="119">
        <f t="shared" si="12"/>
        <v>29.519166666666674</v>
      </c>
      <c r="K70" s="120">
        <f t="shared" si="12"/>
        <v>4.125</v>
      </c>
      <c r="L70" s="120"/>
      <c r="M70" s="120">
        <f>SUM(M51:M62)</f>
        <v>25.560000000000002</v>
      </c>
      <c r="O70" s="142">
        <f t="shared" si="7"/>
        <v>29.940833333333337</v>
      </c>
      <c r="P70" s="99">
        <f t="shared" si="8"/>
        <v>101391.33859166667</v>
      </c>
      <c r="R70" s="143">
        <f t="shared" si="9"/>
        <v>12.833333333333334</v>
      </c>
    </row>
    <row r="72" spans="1:18" x14ac:dyDescent="0.25">
      <c r="A72" s="106" t="s">
        <v>126</v>
      </c>
    </row>
    <row r="74" spans="1:18" ht="13.8" thickBot="1" x14ac:dyDescent="0.3"/>
    <row r="75" spans="1:18" ht="13.8" thickBot="1" x14ac:dyDescent="0.3">
      <c r="A75" s="129" t="s">
        <v>160</v>
      </c>
      <c r="B75" s="130"/>
      <c r="C75" s="108" t="s">
        <v>129</v>
      </c>
      <c r="D75" s="109" t="s">
        <v>130</v>
      </c>
      <c r="E75" s="109" t="s">
        <v>131</v>
      </c>
      <c r="F75" s="109" t="s">
        <v>132</v>
      </c>
      <c r="G75" s="109" t="s">
        <v>133</v>
      </c>
      <c r="H75" s="109" t="s">
        <v>134</v>
      </c>
      <c r="I75" s="109" t="s">
        <v>135</v>
      </c>
      <c r="J75" s="109" t="s">
        <v>136</v>
      </c>
      <c r="K75" s="109" t="s">
        <v>137</v>
      </c>
      <c r="L75" s="109"/>
      <c r="M75" s="109" t="s">
        <v>139</v>
      </c>
    </row>
    <row r="76" spans="1:18" x14ac:dyDescent="0.25">
      <c r="A76" t="s">
        <v>6</v>
      </c>
      <c r="C76" s="119">
        <f>Q18</f>
        <v>71.183333333333337</v>
      </c>
      <c r="D76" s="119">
        <f t="shared" ref="D76:E76" si="13">R18</f>
        <v>40.824999999999996</v>
      </c>
      <c r="E76" s="119">
        <f>S18</f>
        <v>54.44166666666667</v>
      </c>
      <c r="F76" s="119">
        <f t="shared" ref="F76" si="14">T18</f>
        <v>96.416666666666671</v>
      </c>
      <c r="G76" s="119">
        <f t="shared" ref="G76:I76" si="15">U18</f>
        <v>28.666666666666668</v>
      </c>
      <c r="H76" s="119">
        <f t="shared" si="15"/>
        <v>67.916666666666671</v>
      </c>
      <c r="I76" s="139">
        <f t="shared" si="15"/>
        <v>30.399999999999995</v>
      </c>
      <c r="J76" s="139">
        <f t="shared" ref="J76:L76" si="16">X18</f>
        <v>29.346666666666668</v>
      </c>
      <c r="K76" s="139">
        <f t="shared" si="16"/>
        <v>1.3916666666666668</v>
      </c>
      <c r="L76" s="139"/>
      <c r="M76" s="139">
        <f t="shared" ref="M76" si="17">AA18</f>
        <v>87.109999999999985</v>
      </c>
    </row>
    <row r="77" spans="1:18" x14ac:dyDescent="0.25">
      <c r="A77" t="s">
        <v>12</v>
      </c>
      <c r="C77" s="119">
        <f>AE18</f>
        <v>75.558333333333323</v>
      </c>
      <c r="D77" s="119">
        <f t="shared" ref="D77:I77" si="18">AF18</f>
        <v>41.400000000000006</v>
      </c>
      <c r="E77" s="119">
        <f t="shared" si="18"/>
        <v>55.824999999999996</v>
      </c>
      <c r="F77" s="119">
        <f t="shared" si="18"/>
        <v>98.833333333333329</v>
      </c>
      <c r="G77" s="119">
        <f t="shared" si="18"/>
        <v>26.25</v>
      </c>
      <c r="H77" s="119">
        <f t="shared" si="18"/>
        <v>78.083333333333329</v>
      </c>
      <c r="I77" s="139">
        <f t="shared" si="18"/>
        <v>30.33</v>
      </c>
      <c r="J77" s="139">
        <f t="shared" ref="J77" si="19">AL18</f>
        <v>29.460000000000004</v>
      </c>
      <c r="K77" s="139">
        <f t="shared" ref="K77" si="20">AM18</f>
        <v>1.7000000000000002</v>
      </c>
      <c r="L77" s="139"/>
      <c r="M77" s="139">
        <f>AO18</f>
        <v>71.580000000000013</v>
      </c>
    </row>
    <row r="78" spans="1:18" x14ac:dyDescent="0.25">
      <c r="A78" s="82" t="s">
        <v>38</v>
      </c>
      <c r="C78" s="119">
        <f>C66</f>
        <v>74.399999999999991</v>
      </c>
      <c r="D78" s="119">
        <f t="shared" ref="D78:M78" si="21">D66</f>
        <v>41.625</v>
      </c>
      <c r="E78" s="119">
        <f t="shared" si="21"/>
        <v>57.308333333333337</v>
      </c>
      <c r="F78" s="119">
        <f t="shared" si="21"/>
        <v>98.583333333333329</v>
      </c>
      <c r="G78" s="119">
        <f t="shared" si="21"/>
        <v>23.25</v>
      </c>
      <c r="H78" s="119">
        <f t="shared" si="21"/>
        <v>73.083333333333329</v>
      </c>
      <c r="I78" s="139">
        <f t="shared" si="21"/>
        <v>30.347500000000007</v>
      </c>
      <c r="J78" s="139">
        <f t="shared" si="21"/>
        <v>29.530833333333334</v>
      </c>
      <c r="K78" s="139">
        <f t="shared" si="21"/>
        <v>4.0924999999999994</v>
      </c>
      <c r="L78" s="139"/>
      <c r="M78" s="139">
        <f>M66</f>
        <v>61.33</v>
      </c>
      <c r="R78">
        <f>I81*3386.39</f>
        <v>101396.98257499999</v>
      </c>
    </row>
    <row r="79" spans="1:18" x14ac:dyDescent="0.25">
      <c r="A79" t="s">
        <v>40</v>
      </c>
      <c r="C79" s="119">
        <f>Q37</f>
        <v>72.791666666666671</v>
      </c>
      <c r="D79" s="119">
        <f t="shared" ref="D79:M79" si="22">R37</f>
        <v>37.799999999999997</v>
      </c>
      <c r="E79" s="119">
        <f t="shared" si="22"/>
        <v>53.399999999999984</v>
      </c>
      <c r="F79" s="119">
        <f t="shared" si="22"/>
        <v>62.5</v>
      </c>
      <c r="G79" s="119">
        <f t="shared" si="22"/>
        <v>13.083333333333334</v>
      </c>
      <c r="H79" s="119">
        <f t="shared" si="22"/>
        <v>49.25</v>
      </c>
      <c r="I79" s="139">
        <f t="shared" si="22"/>
        <v>30.294166666666666</v>
      </c>
      <c r="J79" s="139">
        <f t="shared" si="22"/>
        <v>29.42583333333333</v>
      </c>
      <c r="K79" s="139">
        <f t="shared" si="22"/>
        <v>3.5</v>
      </c>
      <c r="L79" s="139"/>
      <c r="M79" s="139">
        <f t="shared" si="22"/>
        <v>70.710000000000008</v>
      </c>
    </row>
    <row r="80" spans="1:18" x14ac:dyDescent="0.25">
      <c r="A80" t="s">
        <v>158</v>
      </c>
      <c r="C80" s="119">
        <f>AE37</f>
        <v>70.466666666666654</v>
      </c>
      <c r="D80" s="119">
        <f t="shared" ref="D80:M80" si="23">AF37</f>
        <v>37.241666666666667</v>
      </c>
      <c r="E80" s="119">
        <f t="shared" si="23"/>
        <v>51.07500000000001</v>
      </c>
      <c r="F80" s="119">
        <f t="shared" si="23"/>
        <v>94.583333333333329</v>
      </c>
      <c r="G80" s="119">
        <f t="shared" si="23"/>
        <v>23.25</v>
      </c>
      <c r="H80" s="119">
        <f t="shared" si="23"/>
        <v>70.416666666666671</v>
      </c>
      <c r="I80" s="139">
        <f t="shared" si="23"/>
        <v>30.361666666666668</v>
      </c>
      <c r="J80" s="139">
        <f t="shared" si="23"/>
        <v>29.498333333333331</v>
      </c>
      <c r="K80" s="139">
        <f t="shared" si="23"/>
        <v>3.6500000000000004</v>
      </c>
      <c r="L80" s="139"/>
      <c r="M80" s="139">
        <f t="shared" si="23"/>
        <v>54.59</v>
      </c>
    </row>
    <row r="81" spans="1:13" x14ac:dyDescent="0.25">
      <c r="A81" t="s">
        <v>159</v>
      </c>
      <c r="C81" s="119">
        <f>Q56</f>
        <v>76.116666666666674</v>
      </c>
      <c r="D81" s="119">
        <f t="shared" ref="D81:M81" si="24">R56</f>
        <v>40.008333333333333</v>
      </c>
      <c r="E81" s="119">
        <f t="shared" si="24"/>
        <v>55.608333333333341</v>
      </c>
      <c r="F81" s="119">
        <f t="shared" si="24"/>
        <v>98.166666666666671</v>
      </c>
      <c r="G81" s="119">
        <f t="shared" si="24"/>
        <v>28.333333333333332</v>
      </c>
      <c r="H81" s="119">
        <f t="shared" si="24"/>
        <v>77.083333333333329</v>
      </c>
      <c r="I81" s="139">
        <f t="shared" si="24"/>
        <v>29.942499999999995</v>
      </c>
      <c r="J81" s="139">
        <f t="shared" si="24"/>
        <v>29.001666666666665</v>
      </c>
      <c r="K81" s="139">
        <f t="shared" si="24"/>
        <v>1.6416666666666668</v>
      </c>
      <c r="L81" s="139"/>
      <c r="M81" s="139">
        <f t="shared" si="24"/>
        <v>60.170000000000016</v>
      </c>
    </row>
  </sheetData>
  <mergeCells count="13">
    <mergeCell ref="A75:B75"/>
    <mergeCell ref="A64:B64"/>
    <mergeCell ref="O1:AA1"/>
    <mergeCell ref="O16:P16"/>
    <mergeCell ref="O20:AA20"/>
    <mergeCell ref="O35:P35"/>
    <mergeCell ref="O54:P54"/>
    <mergeCell ref="O39:AA39"/>
    <mergeCell ref="AC1:AO1"/>
    <mergeCell ref="AC16:AD16"/>
    <mergeCell ref="AC20:AO20"/>
    <mergeCell ref="AC35:AD35"/>
    <mergeCell ref="A1:M1"/>
  </mergeCells>
  <pageMargins left="0.7" right="0.7" top="0.75" bottom="0.75" header="0.3" footer="0.3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69FE9-124D-4C3C-B5A0-2FF5406A9B40}">
  <dimension ref="A1:N74"/>
  <sheetViews>
    <sheetView tabSelected="1" topLeftCell="B1" zoomScale="85" zoomScaleNormal="85" workbookViewId="0">
      <selection activeCell="I14" sqref="I14"/>
    </sheetView>
  </sheetViews>
  <sheetFormatPr defaultRowHeight="13.2" x14ac:dyDescent="0.25"/>
  <cols>
    <col min="1" max="1" width="13.33203125" customWidth="1"/>
    <col min="3" max="3" width="12.6640625" customWidth="1"/>
    <col min="4" max="4" width="29.6640625" customWidth="1"/>
    <col min="5" max="5" width="33.77734375" bestFit="1" customWidth="1"/>
    <col min="6" max="6" width="33.109375" customWidth="1"/>
    <col min="7" max="7" width="28.5546875" customWidth="1"/>
    <col min="12" max="12" width="12.33203125" customWidth="1"/>
    <col min="13" max="13" width="13.109375" customWidth="1"/>
    <col min="14" max="14" width="12.44140625" customWidth="1"/>
  </cols>
  <sheetData>
    <row r="1" spans="1:14" ht="20.399999999999999" customHeight="1" thickBot="1" x14ac:dyDescent="0.3">
      <c r="A1" s="134" t="s">
        <v>144</v>
      </c>
      <c r="B1" s="134"/>
      <c r="C1" s="134"/>
      <c r="D1" s="134"/>
      <c r="E1" s="134"/>
      <c r="F1" s="134"/>
      <c r="G1" s="134"/>
      <c r="H1" s="140"/>
      <c r="I1" s="140"/>
      <c r="J1" s="132" t="s">
        <v>145</v>
      </c>
      <c r="K1" s="141"/>
      <c r="L1" s="121" t="s">
        <v>161</v>
      </c>
      <c r="M1" s="122" t="s">
        <v>162</v>
      </c>
      <c r="N1" s="122" t="s">
        <v>163</v>
      </c>
    </row>
    <row r="2" spans="1:14" x14ac:dyDescent="0.25">
      <c r="A2" s="91" t="s">
        <v>99</v>
      </c>
      <c r="B2" s="91" t="s">
        <v>100</v>
      </c>
      <c r="C2" s="91" t="s">
        <v>101</v>
      </c>
      <c r="D2" s="91" t="s">
        <v>102</v>
      </c>
      <c r="E2" s="91" t="s">
        <v>103</v>
      </c>
      <c r="F2" s="91" t="s">
        <v>111</v>
      </c>
      <c r="G2" s="91" t="s">
        <v>110</v>
      </c>
      <c r="J2" s="114">
        <v>2000</v>
      </c>
      <c r="K2" s="114"/>
      <c r="L2" s="145">
        <f>AVERAGE(D3:D14)</f>
        <v>11.045454545454545</v>
      </c>
      <c r="M2" s="145">
        <f>AVERAGE(F3:F14)</f>
        <v>74.458333333333329</v>
      </c>
      <c r="N2" s="146">
        <f>AVERAGE(G3:G14)</f>
        <v>95316.75</v>
      </c>
    </row>
    <row r="3" spans="1:14" x14ac:dyDescent="0.25">
      <c r="A3" s="93" t="s">
        <v>109</v>
      </c>
      <c r="B3" s="97">
        <v>2000</v>
      </c>
      <c r="C3" s="97" t="s">
        <v>112</v>
      </c>
      <c r="D3" s="97">
        <v>1.2</v>
      </c>
      <c r="E3" s="97">
        <v>-3.4</v>
      </c>
      <c r="F3" s="97">
        <v>73.400000000000006</v>
      </c>
      <c r="G3" s="101">
        <v>95126</v>
      </c>
      <c r="J3" s="114">
        <v>2005</v>
      </c>
      <c r="K3" s="114"/>
      <c r="L3" s="145">
        <f>AVERAGE(D15:D26)</f>
        <v>12.174999999999999</v>
      </c>
      <c r="M3" s="145">
        <f>AVERAGE(F15:F26)</f>
        <v>68.108333333333334</v>
      </c>
      <c r="N3" s="146">
        <f>AVERAGE(G15:G26)</f>
        <v>95330.75</v>
      </c>
    </row>
    <row r="4" spans="1:14" x14ac:dyDescent="0.25">
      <c r="A4" t="s">
        <v>109</v>
      </c>
      <c r="B4" s="98">
        <v>2000</v>
      </c>
      <c r="C4" s="98" t="s">
        <v>113</v>
      </c>
      <c r="D4" s="98">
        <v>2.9</v>
      </c>
      <c r="E4" s="98">
        <v>-1.7</v>
      </c>
      <c r="F4" s="98">
        <v>73.5</v>
      </c>
      <c r="G4" s="102">
        <v>95168</v>
      </c>
      <c r="J4" s="114">
        <v>2020</v>
      </c>
      <c r="K4" s="114"/>
      <c r="L4" s="145">
        <f>'Clima MP'!R66</f>
        <v>14.060185185185189</v>
      </c>
      <c r="M4" s="145">
        <f>'Clima MP'!H66</f>
        <v>73.083333333333329</v>
      </c>
      <c r="N4" s="146">
        <f>'Clima MP'!P66</f>
        <v>101385.69460833335</v>
      </c>
    </row>
    <row r="5" spans="1:14" x14ac:dyDescent="0.25">
      <c r="A5" s="93" t="s">
        <v>109</v>
      </c>
      <c r="B5" s="97">
        <v>2000</v>
      </c>
      <c r="C5" s="97" t="s">
        <v>114</v>
      </c>
      <c r="D5" s="97">
        <v>7.1</v>
      </c>
      <c r="E5" s="97">
        <v>9.5</v>
      </c>
      <c r="F5" s="97">
        <v>67</v>
      </c>
      <c r="G5" s="101">
        <v>95247</v>
      </c>
      <c r="J5" s="114">
        <v>2021</v>
      </c>
      <c r="K5" s="114"/>
      <c r="L5" s="145">
        <f>'Clima MP'!R67</f>
        <v>13.523148148148151</v>
      </c>
      <c r="M5" s="145">
        <f>'Clima MP'!H67</f>
        <v>70.666666666666671</v>
      </c>
      <c r="N5" s="146">
        <f>'Clima MP'!P67</f>
        <v>101206.49813749999</v>
      </c>
    </row>
    <row r="6" spans="1:14" x14ac:dyDescent="0.25">
      <c r="A6" t="s">
        <v>109</v>
      </c>
      <c r="B6" s="98">
        <v>2000</v>
      </c>
      <c r="C6" s="98" t="s">
        <v>115</v>
      </c>
      <c r="D6" s="103" t="s">
        <v>124</v>
      </c>
      <c r="E6" s="98">
        <v>4.7</v>
      </c>
      <c r="F6" s="98">
        <v>72.900000000000006</v>
      </c>
      <c r="G6" s="102">
        <v>95291</v>
      </c>
      <c r="J6" s="114">
        <v>2022</v>
      </c>
      <c r="K6" s="114"/>
      <c r="L6" s="145">
        <f>'Clima MP'!R68</f>
        <v>13.726851851851853</v>
      </c>
      <c r="M6" s="145">
        <f>'Clima MP'!H68</f>
        <v>66.25</v>
      </c>
      <c r="N6" s="146">
        <f>'Clima MP'!P68</f>
        <v>101502.55071780304</v>
      </c>
    </row>
    <row r="7" spans="1:14" x14ac:dyDescent="0.25">
      <c r="A7" s="93" t="s">
        <v>109</v>
      </c>
      <c r="B7" s="97">
        <v>2000</v>
      </c>
      <c r="C7" s="97" t="s">
        <v>116</v>
      </c>
      <c r="D7" s="97">
        <v>14.4</v>
      </c>
      <c r="E7" s="97">
        <v>9.5</v>
      </c>
      <c r="F7" s="97">
        <v>74</v>
      </c>
      <c r="G7" s="101">
        <v>95380</v>
      </c>
      <c r="J7" s="114">
        <v>2023</v>
      </c>
      <c r="K7" s="114"/>
      <c r="L7" s="145">
        <f>'Clima MP'!R69</f>
        <v>12.328703703703706</v>
      </c>
      <c r="M7" s="145">
        <f>'Clima MP'!H69</f>
        <v>69.916666666666671</v>
      </c>
      <c r="N7" s="146">
        <f>'Clima MP'!P69</f>
        <v>101422.3805</v>
      </c>
    </row>
    <row r="8" spans="1:14" x14ac:dyDescent="0.25">
      <c r="A8" t="s">
        <v>109</v>
      </c>
      <c r="B8" s="98">
        <v>2000</v>
      </c>
      <c r="C8" s="98" t="s">
        <v>117</v>
      </c>
      <c r="D8" s="98">
        <v>18.399999999999999</v>
      </c>
      <c r="E8" s="98">
        <v>13.6</v>
      </c>
      <c r="F8" s="98">
        <v>75</v>
      </c>
      <c r="G8" s="102">
        <v>95466</v>
      </c>
      <c r="J8" s="114">
        <v>2024</v>
      </c>
      <c r="K8" s="114"/>
      <c r="L8" s="145">
        <f>'Clima MP'!R70</f>
        <v>12.833333333333334</v>
      </c>
      <c r="M8" s="145">
        <f>'Clima MP'!H70</f>
        <v>69.833333333333329</v>
      </c>
      <c r="N8" s="146">
        <f>'Clima MP'!P70</f>
        <v>101391.33859166667</v>
      </c>
    </row>
    <row r="9" spans="1:14" x14ac:dyDescent="0.25">
      <c r="A9" s="93" t="s">
        <v>109</v>
      </c>
      <c r="B9" s="97">
        <v>2000</v>
      </c>
      <c r="C9" s="97" t="s">
        <v>118</v>
      </c>
      <c r="D9" s="97">
        <v>21.5</v>
      </c>
      <c r="E9" s="97">
        <v>16</v>
      </c>
      <c r="F9" s="97">
        <v>73</v>
      </c>
      <c r="G9" s="101">
        <v>95520</v>
      </c>
      <c r="J9" s="114">
        <v>2050</v>
      </c>
      <c r="K9" s="114" t="s">
        <v>164</v>
      </c>
      <c r="L9" s="145">
        <f>AVERAGE(D27:D38)</f>
        <v>14.058333333333332</v>
      </c>
      <c r="M9" s="145">
        <f>AVERAGE(F27:F38)</f>
        <v>68.308333333333337</v>
      </c>
      <c r="N9" s="146">
        <f>AVERAGE(G27:G38)</f>
        <v>95370.75</v>
      </c>
    </row>
    <row r="10" spans="1:14" x14ac:dyDescent="0.25">
      <c r="A10" t="s">
        <v>109</v>
      </c>
      <c r="B10" s="98">
        <v>2000</v>
      </c>
      <c r="C10" s="98" t="s">
        <v>119</v>
      </c>
      <c r="D10" s="98">
        <v>20.399999999999999</v>
      </c>
      <c r="E10" s="98">
        <v>15.1</v>
      </c>
      <c r="F10" s="98">
        <v>73.5</v>
      </c>
      <c r="G10" s="102">
        <v>95485</v>
      </c>
      <c r="J10" s="114">
        <v>2050</v>
      </c>
      <c r="K10" s="114" t="s">
        <v>165</v>
      </c>
      <c r="L10" s="145">
        <f>AVERAGE(D39:D50)</f>
        <v>14.483333333333334</v>
      </c>
      <c r="M10" s="145">
        <f>AVERAGE(F39:F50)</f>
        <v>68.636363636363626</v>
      </c>
      <c r="N10" s="146">
        <f>AVERAGE(G39:G50)</f>
        <v>95381.083333333328</v>
      </c>
    </row>
    <row r="11" spans="1:14" x14ac:dyDescent="0.25">
      <c r="A11" s="93" t="s">
        <v>109</v>
      </c>
      <c r="B11" s="97">
        <v>2000</v>
      </c>
      <c r="C11" s="97" t="s">
        <v>120</v>
      </c>
      <c r="D11" s="97">
        <v>16.8</v>
      </c>
      <c r="E11" s="97">
        <v>12</v>
      </c>
      <c r="F11" s="97">
        <v>75.3</v>
      </c>
      <c r="G11" s="101">
        <v>95421</v>
      </c>
      <c r="J11" s="114">
        <v>2100</v>
      </c>
      <c r="K11" s="114" t="s">
        <v>164</v>
      </c>
      <c r="L11" s="145">
        <f>AVERAGE(D51:D62)</f>
        <v>15.166666666666666</v>
      </c>
      <c r="M11" s="145">
        <f>AVERAGE(F51:F62)</f>
        <v>68.308333333333337</v>
      </c>
      <c r="N11" s="146">
        <f>AVERAGE(G51:G62)</f>
        <v>95384.666666666672</v>
      </c>
    </row>
    <row r="12" spans="1:14" x14ac:dyDescent="0.25">
      <c r="A12" t="s">
        <v>109</v>
      </c>
      <c r="B12" s="98">
        <v>2000</v>
      </c>
      <c r="C12" s="98" t="s">
        <v>121</v>
      </c>
      <c r="D12" s="98">
        <v>11.5</v>
      </c>
      <c r="E12" s="98">
        <v>7.8</v>
      </c>
      <c r="F12" s="98">
        <v>78.7</v>
      </c>
      <c r="G12" s="102">
        <v>95335</v>
      </c>
      <c r="J12" s="114">
        <v>2100</v>
      </c>
      <c r="K12" s="114" t="s">
        <v>165</v>
      </c>
      <c r="L12" s="145">
        <f>AVERAGE(D63:D74)</f>
        <v>18.208333333333332</v>
      </c>
      <c r="M12" s="145">
        <f>AVERAGE(F63:F74)</f>
        <v>68.924999999999997</v>
      </c>
      <c r="N12" s="146">
        <f>AVERAGE(G63:G74)</f>
        <v>95452.833333333328</v>
      </c>
    </row>
    <row r="13" spans="1:14" x14ac:dyDescent="0.25">
      <c r="A13" s="93" t="s">
        <v>109</v>
      </c>
      <c r="B13" s="97">
        <v>2000</v>
      </c>
      <c r="C13" s="97" t="s">
        <v>122</v>
      </c>
      <c r="D13" s="97">
        <v>5.5</v>
      </c>
      <c r="E13" s="97">
        <v>2</v>
      </c>
      <c r="F13" s="97">
        <v>79.2</v>
      </c>
      <c r="G13" s="101">
        <v>95200</v>
      </c>
    </row>
    <row r="14" spans="1:14" x14ac:dyDescent="0.25">
      <c r="A14" t="s">
        <v>109</v>
      </c>
      <c r="B14" s="98">
        <v>2000</v>
      </c>
      <c r="C14" s="98" t="s">
        <v>123</v>
      </c>
      <c r="D14" s="98">
        <v>1.8</v>
      </c>
      <c r="E14" s="98">
        <v>-1.8</v>
      </c>
      <c r="F14" s="98">
        <v>78</v>
      </c>
      <c r="G14" s="102">
        <v>95162</v>
      </c>
    </row>
    <row r="15" spans="1:14" x14ac:dyDescent="0.25">
      <c r="A15" s="94" t="s">
        <v>104</v>
      </c>
      <c r="B15" s="99">
        <v>2005</v>
      </c>
      <c r="C15" s="99" t="s">
        <v>112</v>
      </c>
      <c r="D15" s="99">
        <v>3.2</v>
      </c>
      <c r="E15" s="99">
        <v>-3.5</v>
      </c>
      <c r="F15" s="99">
        <v>63.5</v>
      </c>
      <c r="G15" s="104">
        <v>95162</v>
      </c>
      <c r="J15" s="98"/>
      <c r="K15" s="98"/>
      <c r="L15" s="98"/>
      <c r="M15" s="98"/>
      <c r="N15" s="98"/>
    </row>
    <row r="16" spans="1:14" x14ac:dyDescent="0.25">
      <c r="A16" s="82" t="s">
        <v>104</v>
      </c>
      <c r="B16" s="98">
        <v>2005</v>
      </c>
      <c r="C16" s="98" t="s">
        <v>113</v>
      </c>
      <c r="D16" s="98">
        <v>3.9</v>
      </c>
      <c r="E16" s="98">
        <v>-2.8</v>
      </c>
      <c r="F16" s="98">
        <v>63.4</v>
      </c>
      <c r="G16" s="102">
        <v>95163</v>
      </c>
    </row>
    <row r="17" spans="1:7" x14ac:dyDescent="0.25">
      <c r="A17" s="92" t="s">
        <v>104</v>
      </c>
      <c r="B17" s="99">
        <v>2005</v>
      </c>
      <c r="C17" s="99" t="s">
        <v>114</v>
      </c>
      <c r="D17" s="99">
        <v>8</v>
      </c>
      <c r="E17" s="99">
        <v>2.5</v>
      </c>
      <c r="F17" s="99">
        <v>60</v>
      </c>
      <c r="G17" s="104">
        <v>95154</v>
      </c>
    </row>
    <row r="18" spans="1:7" x14ac:dyDescent="0.25">
      <c r="A18" t="s">
        <v>104</v>
      </c>
      <c r="B18" s="98">
        <v>2005</v>
      </c>
      <c r="C18" s="98" t="s">
        <v>115</v>
      </c>
      <c r="D18" s="98">
        <v>11.3</v>
      </c>
      <c r="E18" s="98">
        <v>4.8</v>
      </c>
      <c r="F18" s="98">
        <v>66.7</v>
      </c>
      <c r="G18" s="102">
        <v>95322</v>
      </c>
    </row>
    <row r="19" spans="1:7" x14ac:dyDescent="0.25">
      <c r="A19" s="92" t="s">
        <v>104</v>
      </c>
      <c r="B19" s="99">
        <v>2005</v>
      </c>
      <c r="C19" s="99" t="s">
        <v>116</v>
      </c>
      <c r="D19" s="99">
        <v>15.3</v>
      </c>
      <c r="E19" s="99">
        <v>9.5</v>
      </c>
      <c r="F19" s="99">
        <v>70</v>
      </c>
      <c r="G19" s="104">
        <v>95408</v>
      </c>
    </row>
    <row r="20" spans="1:7" x14ac:dyDescent="0.25">
      <c r="A20" t="s">
        <v>104</v>
      </c>
      <c r="B20" s="98">
        <v>2005</v>
      </c>
      <c r="C20" s="98" t="s">
        <v>117</v>
      </c>
      <c r="D20" s="98">
        <v>19.5</v>
      </c>
      <c r="E20" s="98">
        <v>13.7</v>
      </c>
      <c r="F20" s="98">
        <v>70.900000000000006</v>
      </c>
      <c r="G20" s="102">
        <v>95467</v>
      </c>
    </row>
    <row r="21" spans="1:7" x14ac:dyDescent="0.25">
      <c r="A21" s="92" t="s">
        <v>104</v>
      </c>
      <c r="B21" s="99">
        <v>2005</v>
      </c>
      <c r="C21" s="99" t="s">
        <v>118</v>
      </c>
      <c r="D21" s="99">
        <v>21.8</v>
      </c>
      <c r="E21" s="99">
        <v>14.9</v>
      </c>
      <c r="F21" s="99">
        <v>67.2</v>
      </c>
      <c r="G21" s="104">
        <v>95519</v>
      </c>
    </row>
    <row r="22" spans="1:7" x14ac:dyDescent="0.25">
      <c r="A22" t="s">
        <v>104</v>
      </c>
      <c r="B22" s="98">
        <v>2005</v>
      </c>
      <c r="C22" s="98" t="s">
        <v>119</v>
      </c>
      <c r="D22" s="98">
        <v>21.4</v>
      </c>
      <c r="E22" s="98">
        <v>15.2</v>
      </c>
      <c r="F22" s="98">
        <v>69.7</v>
      </c>
      <c r="G22" s="102">
        <v>95518</v>
      </c>
    </row>
    <row r="23" spans="1:7" x14ac:dyDescent="0.25">
      <c r="A23" s="92" t="s">
        <v>104</v>
      </c>
      <c r="B23" s="99">
        <v>2005</v>
      </c>
      <c r="C23" s="99" t="s">
        <v>120</v>
      </c>
      <c r="D23" s="99">
        <v>17.3</v>
      </c>
      <c r="E23" s="99">
        <v>11.7</v>
      </c>
      <c r="F23" s="99">
        <v>71.5</v>
      </c>
      <c r="G23" s="104">
        <v>95442</v>
      </c>
    </row>
    <row r="24" spans="1:7" x14ac:dyDescent="0.25">
      <c r="A24" t="s">
        <v>104</v>
      </c>
      <c r="B24" s="98">
        <v>2005</v>
      </c>
      <c r="C24" s="98" t="s">
        <v>121</v>
      </c>
      <c r="D24" s="98">
        <v>12.9</v>
      </c>
      <c r="E24" s="98">
        <v>8.8000000000000007</v>
      </c>
      <c r="F24" s="98">
        <v>77.599999999999994</v>
      </c>
      <c r="G24" s="102">
        <v>95381</v>
      </c>
    </row>
    <row r="25" spans="1:7" x14ac:dyDescent="0.25">
      <c r="A25" s="92" t="s">
        <v>104</v>
      </c>
      <c r="B25" s="99">
        <v>2005</v>
      </c>
      <c r="C25" s="99" t="s">
        <v>122</v>
      </c>
      <c r="D25" s="99">
        <v>7.4</v>
      </c>
      <c r="E25" s="99">
        <v>2.6</v>
      </c>
      <c r="F25" s="99">
        <v>73.8</v>
      </c>
      <c r="G25" s="104">
        <v>95249</v>
      </c>
    </row>
    <row r="26" spans="1:7" x14ac:dyDescent="0.25">
      <c r="A26" s="82" t="s">
        <v>104</v>
      </c>
      <c r="B26" s="98">
        <v>2005</v>
      </c>
      <c r="C26" s="98" t="s">
        <v>123</v>
      </c>
      <c r="D26" s="98">
        <v>4.0999999999999996</v>
      </c>
      <c r="E26" s="98">
        <v>-2.6</v>
      </c>
      <c r="F26" s="98">
        <v>63</v>
      </c>
      <c r="G26" s="102">
        <v>95184</v>
      </c>
    </row>
    <row r="27" spans="1:7" x14ac:dyDescent="0.25">
      <c r="A27" s="82" t="s">
        <v>105</v>
      </c>
      <c r="B27" s="98">
        <v>2050</v>
      </c>
      <c r="C27" s="98" t="s">
        <v>112</v>
      </c>
      <c r="D27" s="98">
        <v>4.5999999999999996</v>
      </c>
      <c r="E27" s="98">
        <v>-2</v>
      </c>
      <c r="F27" s="98">
        <v>63.5</v>
      </c>
      <c r="G27" s="98">
        <v>95191</v>
      </c>
    </row>
    <row r="28" spans="1:7" x14ac:dyDescent="0.25">
      <c r="A28" s="82" t="s">
        <v>106</v>
      </c>
      <c r="B28" s="98">
        <v>2050</v>
      </c>
      <c r="C28" s="98" t="s">
        <v>113</v>
      </c>
      <c r="D28" s="98">
        <v>5.5</v>
      </c>
      <c r="E28" s="98">
        <v>-1.2</v>
      </c>
      <c r="F28" s="98">
        <v>63.6</v>
      </c>
      <c r="G28" s="98">
        <v>95200</v>
      </c>
    </row>
    <row r="29" spans="1:7" x14ac:dyDescent="0.25">
      <c r="A29" s="82" t="s">
        <v>106</v>
      </c>
      <c r="B29" s="98">
        <v>2050</v>
      </c>
      <c r="C29" s="98" t="s">
        <v>114</v>
      </c>
      <c r="D29" s="98">
        <v>9.6999999999999993</v>
      </c>
      <c r="E29" s="98">
        <v>1.8</v>
      </c>
      <c r="F29" s="98">
        <v>59.9</v>
      </c>
      <c r="G29" s="98">
        <v>95289</v>
      </c>
    </row>
    <row r="30" spans="1:7" x14ac:dyDescent="0.25">
      <c r="A30" s="82" t="s">
        <v>106</v>
      </c>
      <c r="B30" s="98">
        <v>2050</v>
      </c>
      <c r="C30" s="98" t="s">
        <v>115</v>
      </c>
      <c r="D30" s="98">
        <v>13.1</v>
      </c>
      <c r="E30" s="98">
        <v>6.7</v>
      </c>
      <c r="F30" s="98">
        <v>67</v>
      </c>
      <c r="G30" s="98">
        <v>95362</v>
      </c>
    </row>
    <row r="31" spans="1:7" x14ac:dyDescent="0.25">
      <c r="A31" s="82" t="s">
        <v>106</v>
      </c>
      <c r="B31" s="98">
        <v>2050</v>
      </c>
      <c r="C31" s="98" t="s">
        <v>116</v>
      </c>
      <c r="D31" s="98">
        <v>17.600000000000001</v>
      </c>
      <c r="E31" s="98">
        <v>11.7</v>
      </c>
      <c r="F31" s="98">
        <v>70.3</v>
      </c>
      <c r="G31" s="98">
        <v>95438</v>
      </c>
    </row>
    <row r="32" spans="1:7" x14ac:dyDescent="0.25">
      <c r="A32" s="82" t="s">
        <v>106</v>
      </c>
      <c r="B32" s="98">
        <v>2050</v>
      </c>
      <c r="C32" s="98" t="s">
        <v>117</v>
      </c>
      <c r="D32" s="98">
        <v>21.7</v>
      </c>
      <c r="E32" s="98">
        <v>15.9</v>
      </c>
      <c r="F32" s="98">
        <v>71.5</v>
      </c>
      <c r="G32" s="98">
        <v>95511</v>
      </c>
    </row>
    <row r="33" spans="1:7" x14ac:dyDescent="0.25">
      <c r="A33" s="82" t="s">
        <v>106</v>
      </c>
      <c r="B33" s="98">
        <v>2050</v>
      </c>
      <c r="C33" s="98" t="s">
        <v>118</v>
      </c>
      <c r="D33" s="98">
        <v>24.2</v>
      </c>
      <c r="E33" s="98">
        <v>17.5</v>
      </c>
      <c r="F33" s="98">
        <v>67.7</v>
      </c>
      <c r="G33" s="98">
        <v>95559</v>
      </c>
    </row>
    <row r="34" spans="1:7" x14ac:dyDescent="0.25">
      <c r="A34" s="82" t="s">
        <v>106</v>
      </c>
      <c r="B34" s="98">
        <v>2050</v>
      </c>
      <c r="C34" s="98" t="s">
        <v>119</v>
      </c>
      <c r="D34" s="98">
        <v>24.3</v>
      </c>
      <c r="E34" s="98">
        <v>18</v>
      </c>
      <c r="F34" s="98">
        <v>70.2</v>
      </c>
      <c r="G34" s="98">
        <v>95559</v>
      </c>
    </row>
    <row r="35" spans="1:7" x14ac:dyDescent="0.25">
      <c r="A35" s="82" t="s">
        <v>106</v>
      </c>
      <c r="B35" s="98">
        <v>2050</v>
      </c>
      <c r="C35" s="98" t="s">
        <v>120</v>
      </c>
      <c r="D35" s="98">
        <v>19.3</v>
      </c>
      <c r="E35" s="98">
        <v>13.7</v>
      </c>
      <c r="F35" s="98">
        <v>72.099999999999994</v>
      </c>
      <c r="G35" s="98">
        <v>95490</v>
      </c>
    </row>
    <row r="36" spans="1:7" x14ac:dyDescent="0.25">
      <c r="A36" s="82" t="s">
        <v>106</v>
      </c>
      <c r="B36" s="98">
        <v>2050</v>
      </c>
      <c r="C36" s="98" t="s">
        <v>121</v>
      </c>
      <c r="D36" s="98">
        <v>14.4</v>
      </c>
      <c r="E36" s="98">
        <v>10.4</v>
      </c>
      <c r="F36" s="98">
        <v>78.2</v>
      </c>
      <c r="G36" s="98">
        <v>95364</v>
      </c>
    </row>
    <row r="37" spans="1:7" x14ac:dyDescent="0.25">
      <c r="A37" s="82" t="s">
        <v>106</v>
      </c>
      <c r="B37" s="98">
        <v>2050</v>
      </c>
      <c r="C37" s="98" t="s">
        <v>122</v>
      </c>
      <c r="D37" s="98">
        <v>8.6999999999999993</v>
      </c>
      <c r="E37" s="98">
        <v>3.9</v>
      </c>
      <c r="F37" s="98">
        <v>72.900000000000006</v>
      </c>
      <c r="G37" s="98">
        <v>95286</v>
      </c>
    </row>
    <row r="38" spans="1:7" x14ac:dyDescent="0.25">
      <c r="A38" s="82" t="s">
        <v>106</v>
      </c>
      <c r="B38" s="98">
        <v>2050</v>
      </c>
      <c r="C38" s="98" t="s">
        <v>123</v>
      </c>
      <c r="D38" s="98">
        <v>5.6</v>
      </c>
      <c r="E38" s="98">
        <v>-1.2</v>
      </c>
      <c r="F38" s="98">
        <v>62.8</v>
      </c>
      <c r="G38" s="98">
        <v>95200</v>
      </c>
    </row>
    <row r="39" spans="1:7" x14ac:dyDescent="0.25">
      <c r="A39" s="95" t="s">
        <v>107</v>
      </c>
      <c r="B39" s="100">
        <v>2050</v>
      </c>
      <c r="C39" s="100" t="s">
        <v>112</v>
      </c>
      <c r="D39" s="100">
        <v>5.0999999999999996</v>
      </c>
      <c r="E39" s="100">
        <v>-1.6</v>
      </c>
      <c r="F39" s="105" t="s">
        <v>125</v>
      </c>
      <c r="G39" s="100">
        <v>95187</v>
      </c>
    </row>
    <row r="40" spans="1:7" x14ac:dyDescent="0.25">
      <c r="A40" s="82" t="s">
        <v>107</v>
      </c>
      <c r="B40" s="98">
        <v>2050</v>
      </c>
      <c r="C40" s="98" t="s">
        <v>113</v>
      </c>
      <c r="D40" s="98">
        <v>5.9</v>
      </c>
      <c r="E40" s="98">
        <v>-8.3000000000000007</v>
      </c>
      <c r="F40" s="98">
        <v>63.4</v>
      </c>
      <c r="G40" s="98">
        <v>95218</v>
      </c>
    </row>
    <row r="41" spans="1:7" x14ac:dyDescent="0.25">
      <c r="A41" s="95" t="s">
        <v>107</v>
      </c>
      <c r="B41" s="100">
        <v>2050</v>
      </c>
      <c r="C41" s="100" t="s">
        <v>114</v>
      </c>
      <c r="D41" s="100">
        <v>9.8000000000000007</v>
      </c>
      <c r="E41" s="100">
        <v>1.9</v>
      </c>
      <c r="F41" s="100">
        <v>59.9</v>
      </c>
      <c r="G41" s="100">
        <v>95280</v>
      </c>
    </row>
    <row r="42" spans="1:7" x14ac:dyDescent="0.25">
      <c r="A42" s="82" t="s">
        <v>107</v>
      </c>
      <c r="B42" s="98">
        <v>2050</v>
      </c>
      <c r="C42" s="98" t="s">
        <v>115</v>
      </c>
      <c r="D42" s="98">
        <v>13.3</v>
      </c>
      <c r="E42" s="98">
        <v>6.8</v>
      </c>
      <c r="F42" s="98">
        <v>66.900000000000006</v>
      </c>
      <c r="G42" s="98">
        <v>95362</v>
      </c>
    </row>
    <row r="43" spans="1:7" x14ac:dyDescent="0.25">
      <c r="A43" s="95" t="s">
        <v>107</v>
      </c>
      <c r="B43" s="100">
        <v>2050</v>
      </c>
      <c r="C43" s="100" t="s">
        <v>116</v>
      </c>
      <c r="D43" s="100">
        <v>18</v>
      </c>
      <c r="E43" s="100">
        <v>12.1</v>
      </c>
      <c r="F43" s="100">
        <v>70</v>
      </c>
      <c r="G43" s="100">
        <v>95452</v>
      </c>
    </row>
    <row r="44" spans="1:7" x14ac:dyDescent="0.25">
      <c r="A44" s="82" t="s">
        <v>107</v>
      </c>
      <c r="B44" s="98">
        <v>2050</v>
      </c>
      <c r="C44" s="98" t="s">
        <v>117</v>
      </c>
      <c r="D44" s="98">
        <v>22.1</v>
      </c>
      <c r="E44" s="98">
        <v>16.3</v>
      </c>
      <c r="F44" s="98">
        <v>71.2</v>
      </c>
      <c r="G44" s="98">
        <v>95533</v>
      </c>
    </row>
    <row r="45" spans="1:7" x14ac:dyDescent="0.25">
      <c r="A45" s="95" t="s">
        <v>107</v>
      </c>
      <c r="B45" s="100">
        <v>2050</v>
      </c>
      <c r="C45" s="100" t="s">
        <v>118</v>
      </c>
      <c r="D45" s="100">
        <v>24.8</v>
      </c>
      <c r="E45" s="100">
        <v>17.899999999999999</v>
      </c>
      <c r="F45" s="100">
        <v>67.599999999999994</v>
      </c>
      <c r="G45" s="100">
        <v>95590</v>
      </c>
    </row>
    <row r="46" spans="1:7" x14ac:dyDescent="0.25">
      <c r="A46" s="82" t="s">
        <v>107</v>
      </c>
      <c r="B46" s="98">
        <v>2050</v>
      </c>
      <c r="C46" s="98" t="s">
        <v>119</v>
      </c>
      <c r="D46" s="98">
        <v>24.6</v>
      </c>
      <c r="E46" s="98">
        <v>18.399999999999999</v>
      </c>
      <c r="F46" s="98">
        <v>70.5</v>
      </c>
      <c r="G46" s="98">
        <v>95580</v>
      </c>
    </row>
    <row r="47" spans="1:7" x14ac:dyDescent="0.25">
      <c r="A47" s="95" t="s">
        <v>107</v>
      </c>
      <c r="B47" s="100">
        <v>2050</v>
      </c>
      <c r="C47" s="100" t="s">
        <v>120</v>
      </c>
      <c r="D47" s="100">
        <v>19.899999999999999</v>
      </c>
      <c r="E47" s="100">
        <v>14.3</v>
      </c>
      <c r="F47" s="100">
        <v>71.5</v>
      </c>
      <c r="G47" s="100">
        <v>95470</v>
      </c>
    </row>
    <row r="48" spans="1:7" x14ac:dyDescent="0.25">
      <c r="A48" s="82" t="s">
        <v>107</v>
      </c>
      <c r="B48" s="98">
        <v>2050</v>
      </c>
      <c r="C48" s="98" t="s">
        <v>121</v>
      </c>
      <c r="D48" s="98">
        <v>14.9</v>
      </c>
      <c r="E48" s="98">
        <v>10.9</v>
      </c>
      <c r="F48" s="98">
        <v>77.900000000000006</v>
      </c>
      <c r="G48" s="98">
        <v>95393</v>
      </c>
    </row>
    <row r="49" spans="1:7" x14ac:dyDescent="0.25">
      <c r="A49" s="95" t="s">
        <v>107</v>
      </c>
      <c r="B49" s="100">
        <v>2050</v>
      </c>
      <c r="C49" s="100" t="s">
        <v>122</v>
      </c>
      <c r="D49" s="100">
        <v>9.4</v>
      </c>
      <c r="E49" s="100">
        <v>4.5</v>
      </c>
      <c r="F49" s="100">
        <v>72.8</v>
      </c>
      <c r="G49" s="100">
        <v>95303</v>
      </c>
    </row>
    <row r="50" spans="1:7" x14ac:dyDescent="0.25">
      <c r="A50" s="82" t="s">
        <v>107</v>
      </c>
      <c r="B50" s="98">
        <v>2050</v>
      </c>
      <c r="C50" s="98" t="s">
        <v>123</v>
      </c>
      <c r="D50" s="98">
        <v>6</v>
      </c>
      <c r="E50" s="98">
        <v>-7.3</v>
      </c>
      <c r="F50" s="98">
        <v>63.3</v>
      </c>
      <c r="G50" s="98">
        <v>95205</v>
      </c>
    </row>
    <row r="51" spans="1:7" x14ac:dyDescent="0.25">
      <c r="A51" s="82" t="s">
        <v>108</v>
      </c>
      <c r="B51" s="98">
        <v>2100</v>
      </c>
      <c r="C51" s="98" t="s">
        <v>112</v>
      </c>
      <c r="D51" s="98">
        <v>5.5</v>
      </c>
      <c r="E51" s="98">
        <v>-9.8000000000000007</v>
      </c>
      <c r="F51" s="98">
        <v>64.7</v>
      </c>
      <c r="G51" s="98">
        <v>95189</v>
      </c>
    </row>
    <row r="52" spans="1:7" x14ac:dyDescent="0.25">
      <c r="A52" s="82" t="s">
        <v>108</v>
      </c>
      <c r="B52" s="98">
        <v>2100</v>
      </c>
      <c r="C52" s="98" t="s">
        <v>113</v>
      </c>
      <c r="D52" s="98">
        <v>6</v>
      </c>
      <c r="E52" s="98">
        <v>-5.0999999999999996</v>
      </c>
      <c r="F52" s="98">
        <v>64.7</v>
      </c>
      <c r="G52" s="98">
        <v>95219</v>
      </c>
    </row>
    <row r="53" spans="1:7" x14ac:dyDescent="0.25">
      <c r="A53" s="82" t="s">
        <v>108</v>
      </c>
      <c r="B53" s="98">
        <v>2100</v>
      </c>
      <c r="C53" s="98" t="s">
        <v>114</v>
      </c>
      <c r="D53" s="98">
        <v>10.3</v>
      </c>
      <c r="E53" s="98">
        <v>2.5</v>
      </c>
      <c r="F53" s="98">
        <v>60.5</v>
      </c>
      <c r="G53" s="98">
        <v>95290</v>
      </c>
    </row>
    <row r="54" spans="1:7" x14ac:dyDescent="0.25">
      <c r="A54" s="82" t="s">
        <v>108</v>
      </c>
      <c r="B54" s="98">
        <v>2100</v>
      </c>
      <c r="C54" s="98" t="s">
        <v>115</v>
      </c>
      <c r="D54" s="98">
        <v>13.8</v>
      </c>
      <c r="E54" s="98">
        <v>7.4</v>
      </c>
      <c r="F54" s="98">
        <v>67</v>
      </c>
      <c r="G54" s="98">
        <v>95365</v>
      </c>
    </row>
    <row r="55" spans="1:7" x14ac:dyDescent="0.25">
      <c r="A55" s="82" t="s">
        <v>108</v>
      </c>
      <c r="B55" s="98">
        <v>2100</v>
      </c>
      <c r="C55" s="98" t="s">
        <v>116</v>
      </c>
      <c r="D55" s="98">
        <v>18.899999999999999</v>
      </c>
      <c r="E55" s="98">
        <v>12.9</v>
      </c>
      <c r="F55" s="98">
        <v>70</v>
      </c>
      <c r="G55" s="98">
        <v>95456</v>
      </c>
    </row>
    <row r="56" spans="1:7" x14ac:dyDescent="0.25">
      <c r="A56" s="82" t="s">
        <v>108</v>
      </c>
      <c r="B56" s="98">
        <v>2100</v>
      </c>
      <c r="C56" s="98" t="s">
        <v>117</v>
      </c>
      <c r="D56" s="98">
        <v>23</v>
      </c>
      <c r="E56" s="98">
        <v>17</v>
      </c>
      <c r="F56" s="98">
        <v>70.7</v>
      </c>
      <c r="G56" s="98">
        <v>95538</v>
      </c>
    </row>
    <row r="57" spans="1:7" x14ac:dyDescent="0.25">
      <c r="A57" s="82" t="s">
        <v>108</v>
      </c>
      <c r="B57" s="98">
        <v>2100</v>
      </c>
      <c r="C57" s="98" t="s">
        <v>118</v>
      </c>
      <c r="D57" s="98">
        <v>25.8</v>
      </c>
      <c r="E57" s="98">
        <v>18.5</v>
      </c>
      <c r="F57" s="98">
        <v>66</v>
      </c>
      <c r="G57" s="98">
        <v>95579</v>
      </c>
    </row>
    <row r="58" spans="1:7" x14ac:dyDescent="0.25">
      <c r="A58" s="82" t="s">
        <v>108</v>
      </c>
      <c r="B58" s="98">
        <v>2100</v>
      </c>
      <c r="C58" s="98" t="s">
        <v>119</v>
      </c>
      <c r="D58" s="98">
        <v>25.6</v>
      </c>
      <c r="E58" s="98">
        <v>18.899999999999999</v>
      </c>
      <c r="F58" s="98">
        <v>68.3</v>
      </c>
      <c r="G58" s="98">
        <v>95585</v>
      </c>
    </row>
    <row r="59" spans="1:7" x14ac:dyDescent="0.25">
      <c r="A59" s="82" t="s">
        <v>108</v>
      </c>
      <c r="B59" s="98">
        <v>2100</v>
      </c>
      <c r="C59" s="98" t="s">
        <v>120</v>
      </c>
      <c r="D59" s="98">
        <v>21.2</v>
      </c>
      <c r="E59" s="98">
        <v>15.4</v>
      </c>
      <c r="F59" s="98">
        <v>71.2</v>
      </c>
      <c r="G59" s="98">
        <v>95499</v>
      </c>
    </row>
    <row r="60" spans="1:7" x14ac:dyDescent="0.25">
      <c r="A60" s="82" t="s">
        <v>108</v>
      </c>
      <c r="B60" s="98">
        <v>2100</v>
      </c>
      <c r="C60" s="98" t="s">
        <v>121</v>
      </c>
      <c r="D60" s="98">
        <v>15.8</v>
      </c>
      <c r="E60" s="98">
        <v>11.7</v>
      </c>
      <c r="F60" s="98">
        <v>78.2</v>
      </c>
      <c r="G60" s="98">
        <v>95395</v>
      </c>
    </row>
    <row r="61" spans="1:7" x14ac:dyDescent="0.25">
      <c r="A61" s="82" t="s">
        <v>108</v>
      </c>
      <c r="B61" s="98">
        <v>2100</v>
      </c>
      <c r="C61" s="98" t="s">
        <v>122</v>
      </c>
      <c r="D61" s="98">
        <v>9.6</v>
      </c>
      <c r="E61" s="98">
        <v>5</v>
      </c>
      <c r="F61" s="98">
        <v>73.8</v>
      </c>
      <c r="G61" s="98">
        <v>95282</v>
      </c>
    </row>
    <row r="62" spans="1:7" x14ac:dyDescent="0.25">
      <c r="A62" s="82" t="s">
        <v>108</v>
      </c>
      <c r="B62" s="98">
        <v>2100</v>
      </c>
      <c r="C62" s="98" t="s">
        <v>123</v>
      </c>
      <c r="D62" s="98">
        <v>6.5</v>
      </c>
      <c r="E62" s="98">
        <v>7</v>
      </c>
      <c r="F62" s="98">
        <v>64.599999999999994</v>
      </c>
      <c r="G62" s="98">
        <v>95219</v>
      </c>
    </row>
    <row r="63" spans="1:7" x14ac:dyDescent="0.25">
      <c r="A63" s="95" t="s">
        <v>107</v>
      </c>
      <c r="B63" s="100">
        <v>2100</v>
      </c>
      <c r="C63" s="100" t="s">
        <v>112</v>
      </c>
      <c r="D63" s="100">
        <v>7.7</v>
      </c>
      <c r="E63" s="100">
        <v>9.8000000000000007</v>
      </c>
      <c r="F63" s="100">
        <v>63.7</v>
      </c>
      <c r="G63" s="100">
        <v>95251</v>
      </c>
    </row>
    <row r="64" spans="1:7" x14ac:dyDescent="0.25">
      <c r="A64" s="82" t="s">
        <v>107</v>
      </c>
      <c r="B64" s="98">
        <v>2100</v>
      </c>
      <c r="C64" s="98" t="s">
        <v>113</v>
      </c>
      <c r="D64" s="98">
        <v>8.5</v>
      </c>
      <c r="E64" s="98">
        <v>1.9</v>
      </c>
      <c r="F64" s="98">
        <v>65</v>
      </c>
      <c r="G64" s="98">
        <v>95273</v>
      </c>
    </row>
    <row r="65" spans="1:7" x14ac:dyDescent="0.25">
      <c r="A65" s="95" t="s">
        <v>107</v>
      </c>
      <c r="B65" s="100">
        <v>2100</v>
      </c>
      <c r="C65" s="100" t="s">
        <v>114</v>
      </c>
      <c r="D65" s="100">
        <v>13</v>
      </c>
      <c r="E65" s="100">
        <v>5.2</v>
      </c>
      <c r="F65" s="100">
        <v>60.8</v>
      </c>
      <c r="G65" s="100">
        <v>95355</v>
      </c>
    </row>
    <row r="66" spans="1:7" x14ac:dyDescent="0.25">
      <c r="A66" s="82" t="s">
        <v>107</v>
      </c>
      <c r="B66" s="98">
        <v>2100</v>
      </c>
      <c r="C66" s="98" t="s">
        <v>115</v>
      </c>
      <c r="D66" s="98">
        <v>16.7</v>
      </c>
      <c r="E66" s="98">
        <v>10.5</v>
      </c>
      <c r="F66" s="98">
        <v>68.3</v>
      </c>
      <c r="G66" s="98">
        <v>95432</v>
      </c>
    </row>
    <row r="67" spans="1:7" x14ac:dyDescent="0.25">
      <c r="A67" s="95" t="s">
        <v>107</v>
      </c>
      <c r="B67" s="100">
        <v>2100</v>
      </c>
      <c r="C67" s="100" t="s">
        <v>116</v>
      </c>
      <c r="D67" s="100">
        <v>21.6</v>
      </c>
      <c r="E67" s="100">
        <v>15.6</v>
      </c>
      <c r="F67" s="100">
        <v>70.099999999999994</v>
      </c>
      <c r="G67" s="100">
        <v>95522</v>
      </c>
    </row>
    <row r="68" spans="1:7" x14ac:dyDescent="0.25">
      <c r="A68" s="82" t="s">
        <v>107</v>
      </c>
      <c r="B68" s="98">
        <v>2100</v>
      </c>
      <c r="C68" s="98" t="s">
        <v>117</v>
      </c>
      <c r="D68" s="98">
        <v>26</v>
      </c>
      <c r="E68" s="98">
        <v>20</v>
      </c>
      <c r="F68" s="98">
        <v>71.599999999999994</v>
      </c>
      <c r="G68" s="98">
        <v>95596</v>
      </c>
    </row>
    <row r="69" spans="1:7" x14ac:dyDescent="0.25">
      <c r="A69" s="95" t="s">
        <v>107</v>
      </c>
      <c r="B69" s="100">
        <v>2100</v>
      </c>
      <c r="C69" s="100" t="s">
        <v>118</v>
      </c>
      <c r="D69" s="100">
        <v>29.8</v>
      </c>
      <c r="E69" s="100">
        <v>22.9</v>
      </c>
      <c r="F69" s="100">
        <v>68.099999999999994</v>
      </c>
      <c r="G69" s="100">
        <v>95677</v>
      </c>
    </row>
    <row r="70" spans="1:7" x14ac:dyDescent="0.25">
      <c r="A70" s="82" t="s">
        <v>107</v>
      </c>
      <c r="B70" s="98">
        <v>2100</v>
      </c>
      <c r="C70" s="98" t="s">
        <v>119</v>
      </c>
      <c r="D70" s="98">
        <v>29.9</v>
      </c>
      <c r="E70" s="98">
        <v>23.5</v>
      </c>
      <c r="F70" s="98">
        <v>69.900000000000006</v>
      </c>
      <c r="G70" s="98">
        <v>95673</v>
      </c>
    </row>
    <row r="71" spans="1:7" x14ac:dyDescent="0.25">
      <c r="A71" s="95" t="s">
        <v>107</v>
      </c>
      <c r="B71" s="100">
        <v>2100</v>
      </c>
      <c r="C71" s="100" t="s">
        <v>120</v>
      </c>
      <c r="D71" s="100">
        <v>25.7</v>
      </c>
      <c r="E71" s="100">
        <v>19</v>
      </c>
      <c r="F71" s="100">
        <v>72.8</v>
      </c>
      <c r="G71" s="100">
        <v>95574</v>
      </c>
    </row>
    <row r="72" spans="1:7" x14ac:dyDescent="0.25">
      <c r="A72" s="82" t="s">
        <v>107</v>
      </c>
      <c r="B72" s="98">
        <v>2100</v>
      </c>
      <c r="C72" s="98" t="s">
        <v>121</v>
      </c>
      <c r="D72" s="98">
        <v>18.399999999999999</v>
      </c>
      <c r="E72" s="98">
        <v>14.3</v>
      </c>
      <c r="F72" s="98">
        <v>78.5</v>
      </c>
      <c r="G72" s="98">
        <v>95460</v>
      </c>
    </row>
    <row r="73" spans="1:7" x14ac:dyDescent="0.25">
      <c r="A73" s="95" t="s">
        <v>107</v>
      </c>
      <c r="B73" s="100">
        <v>2100</v>
      </c>
      <c r="C73" s="100" t="s">
        <v>122</v>
      </c>
      <c r="D73" s="100">
        <v>12.1</v>
      </c>
      <c r="E73" s="100">
        <v>7.5</v>
      </c>
      <c r="F73" s="100">
        <v>74.5</v>
      </c>
      <c r="G73" s="100">
        <v>95336</v>
      </c>
    </row>
    <row r="74" spans="1:7" x14ac:dyDescent="0.25">
      <c r="A74" s="82" t="s">
        <v>107</v>
      </c>
      <c r="B74" s="98">
        <v>2100</v>
      </c>
      <c r="C74" s="98" t="s">
        <v>123</v>
      </c>
      <c r="D74" s="98">
        <v>9.1</v>
      </c>
      <c r="E74" s="98">
        <v>2.2999999999999998</v>
      </c>
      <c r="F74" s="98">
        <v>63.8</v>
      </c>
      <c r="G74" s="98">
        <v>95285</v>
      </c>
    </row>
  </sheetData>
  <mergeCells count="2">
    <mergeCell ref="A1:G1"/>
    <mergeCell ref="J1:K1"/>
  </mergeCells>
  <phoneticPr fontId="7" type="noConversion"/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E E A A B Q S w M E F A A C A A g A J I A i W + p 1 C z + n A A A A 9 w A A A B I A H A B D b 2 5 m a W c v U G F j a 2 F n Z S 5 4 b W w g o h g A K K A U A A A A A A A A A A A A A A A A A A A A A A A A A A A A h Y + x C s I w G I R f p W R v k k Z F K X / T w U m w I C j i G t L Y B t t U m t T 0 3 R x 8 J F / B i l b d H O / u O 7 i 7 X 2 + Q 9 n U V X F R r d W M S F G G K A m V k k 2 t T J K h z x 3 C B U g 4 b I U + i U M E A G x v 3 V i e o d O 4 c E + K 9 x 3 6 C m 7 Y g j N K I H L L 1 V p a q F q E 2 1 g k j F f q 0 8 v 8 t x G H / G s M Z j q Y z H F E 2 x x T I 6 E K m z Z d g w + B n + m P C s q t c 1 y q u X b j a A R k l k P c J / g B Q S w M E F A A C A A g A J I A i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S A I l s 1 n P H f i A E A A L o C A A A T A B w A R m 9 y b X V s Y X M v U 2 V j d G l v b j E u b S C i G A A o o B Q A A A A A A A A A A A A A A A A A A A A A A A A A A A C F U M F u E z E Q v U f K P 4 x c I W 0 k Z 9 W q U C j V H q p N o E h s G 8 j 2 g B o O g 3 e a j u S 1 I 3 s 2 0 E b 9 F z 6 B b 2 h / D I c U q I B S X 8 b z / O b N e 4 5 k h L 2 D 6 a b u H P R 7 / V 6 8 w E A N b K l 6 U g 0 v f B e G 1 f j 9 6 / F o W J 0 c 1 0 d v P y g o w J L 0 e 5 D O S e A 5 O 0 p Q G Z f 5 y J u u J S f Z K 7 a U l 9 5 J a m K m y p e z 0 0 g h z n b 3 d 1 / s z 0 b + s 7 M e m z h 7 Y E V u 4 l I N 9 N m I L L c s F A q l l Y b S 2 6 5 1 s X i u Y e y M b 9 j N i 7 1 n 2 9 s 7 G t 5 1 X m g q l 5 a K 3 9 f 8 2 D v 6 O N A b q 1 v q T f I T B a 9 S V A a 0 V y g E D Y P l J V n r 1 7 l q / J T G J s G 3 S e O I s E m m s 7 u M G s 7 u H g 6 t n R q 0 G G I h o b u / o U q m z t m g e B B e 3 J O s A 7 p 4 7 k O 7 y V B f L i h m j z r S q 5 W a G n I Y O D U g a Q q E v s i 1 h p U 6 d G 4 N J o m 9 p / l a 8 A d a U a S / 0 Z r a B Q W U L i B E M g a h p Y Y R s p t v 5 e D / 9 G Q n d H P G 5 p G Z 0 5 Y b l t u v E M i i 8 P I X / c k / y J N A M a b Q 9 J M 0 w T 9 Y 1 4 N + j 9 1 D / 3 r w H V B L A Q I t A B Q A A g A I A C S A I l v q d Q s / p w A A A P c A A A A S A A A A A A A A A A A A A A A A A A A A A A B D b 2 5 m a W c v U G F j a 2 F n Z S 5 4 b W x Q S w E C L Q A U A A I A C A A k g C J b D 8 r p q 6 Q A A A D p A A A A E w A A A A A A A A A A A A A A A A D z A A A A W 0 N v b n R l b n R f V H l w Z X N d L n h t b F B L A Q I t A B Q A A g A I A C S A I l s 1 n P H f i A E A A L o C A A A T A A A A A A A A A A A A A A A A A O Q B A A B G b 3 J t d W x h c y 9 T Z W N 0 a W 9 u M S 5 t U E s F B g A A A A A D A A M A w g A A A L k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M O A A A A A A A A 8 Q 0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U E 0 t a G 9 1 c i 1 N R V J H R U Q t T U 9 O V E h M W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U z Y z g 5 N T k 1 L T Q z M D g t N D h k M y 0 5 N z E 2 L T h h N W I z M D h i M z A 5 M i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U U E 1 f a G 9 1 c l 9 N R V J H R U R f T U 9 O V E h M W S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G a W x s Q 2 9 s d W 1 u T m F t Z X M i I F Z h b H V l P S J z W y Z x d W 9 0 O 1 N j Z W 5 h c m l v J n F 1 b 3 Q 7 L C Z x d W 9 0 O 0 F u b m 8 m c X V v d D s s J n F 1 b 3 Q 7 T W V z Z S Z x d W 9 0 O y w m c X V v d D t U Z W 1 w Z X J h d H V y Y S B z Z W N j Y S B t Z W R p Y S A o w r B D K S Z x d W 9 0 O y w m c X V v d D t U Z W 1 w Z X J h d H V y Y S B k a S B y d W d p Y W R h I G 1 l Z G l h I C j C s E M p J n F 1 b 3 Q 7 L C Z x d W 9 0 O 1 V t a W R p d M O g I H J l b G F 0 a X Z h I G 1 l Z G l h I C g l K S Z x d W 9 0 O y w m c X V v d D t Q c m V z c 2 l v b m U g b W V k a W E g K F B h K S Z x d W 9 0 O 1 0 i I C 8 + P E V u d H J 5 I F R 5 c G U 9 I k Z p b G x D b 2 x 1 b W 5 U e X B l c y I g V m F s d W U 9 I n N C Z 0 1 E Q X d N R E F 3 P T 0 i I C 8 + P E V u d H J 5 I F R 5 c G U 9 I k Z p b G x M Y X N 0 V X B k Y X R l Z C I g V m F s d W U 9 I m Q y M D I 1 L T A 4 L T M w V D E 1 O j Q z O j Q z L j U 3 N j g z M T l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3 M i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U E 0 t a G 9 1 c i 1 N R V J H R U Q t T U 9 O V E h M W S 9 B d X R v U m V t b 3 Z l Z E N v b H V t b n M x L n t T Y 2 V u Y X J p b y w w f S Z x d W 9 0 O y w m c X V v d D t T Z W N 0 a W 9 u M S 9 U U E 0 t a G 9 1 c i 1 N R V J H R U Q t T U 9 O V E h M W S 9 B d X R v U m V t b 3 Z l Z E N v b H V t b n M x L n t B b m 5 v L D F 9 J n F 1 b 3 Q 7 L C Z x d W 9 0 O 1 N l Y 3 R p b 2 4 x L 1 R Q T S 1 o b 3 V y L U 1 F U k d F R C 1 N T 0 5 U S E x Z L 0 F 1 d G 9 S Z W 1 v d m V k Q 2 9 s d W 1 u c z E u e 0 1 l c 2 U s M n 0 m c X V v d D s s J n F 1 b 3 Q 7 U 2 V j d G l v b j E v V F B N L W h v d X I t T U V S R 0 V E L U 1 P T l R I T F k v Q X V 0 b 1 J l b W 9 2 Z W R D b 2 x 1 b W 5 z M S 5 7 V G V t c G V y Y X R 1 c m E g c 2 V j Y 2 E g b W V k a W E g K M K w Q y k s M 3 0 m c X V v d D s s J n F 1 b 3 Q 7 U 2 V j d G l v b j E v V F B N L W h v d X I t T U V S R 0 V E L U 1 P T l R I T F k v Q X V 0 b 1 J l b W 9 2 Z W R D b 2 x 1 b W 5 z M S 5 7 V G V t c G V y Y X R 1 c m E g Z G k g c n V n a W F k Y S B t Z W R p Y S A o w r B D K S w 0 f S Z x d W 9 0 O y w m c X V v d D t T Z W N 0 a W 9 u M S 9 U U E 0 t a G 9 1 c i 1 N R V J H R U Q t T U 9 O V E h M W S 9 B d X R v U m V t b 3 Z l Z E N v b H V t b n M x L n t V b W l k a X T D o C B y Z W x h d G l 2 Y S B t Z W R p Y S A o J S k s N X 0 m c X V v d D s s J n F 1 b 3 Q 7 U 2 V j d G l v b j E v V F B N L W h v d X I t T U V S R 0 V E L U 1 P T l R I T F k v Q X V 0 b 1 J l b W 9 2 Z W R D b 2 x 1 b W 5 z M S 5 7 U H J l c 3 N p b 2 5 l I G 1 l Z G l h I C h Q Y S k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V F B N L W h v d X I t T U V S R 0 V E L U 1 P T l R I T F k v Q X V 0 b 1 J l b W 9 2 Z W R D b 2 x 1 b W 5 z M S 5 7 U 2 N l b m F y a W 8 s M H 0 m c X V v d D s s J n F 1 b 3 Q 7 U 2 V j d G l v b j E v V F B N L W h v d X I t T U V S R 0 V E L U 1 P T l R I T F k v Q X V 0 b 1 J l b W 9 2 Z W R D b 2 x 1 b W 5 z M S 5 7 Q W 5 u b y w x f S Z x d W 9 0 O y w m c X V v d D t T Z W N 0 a W 9 u M S 9 U U E 0 t a G 9 1 c i 1 N R V J H R U Q t T U 9 O V E h M W S 9 B d X R v U m V t b 3 Z l Z E N v b H V t b n M x L n t N Z X N l L D J 9 J n F 1 b 3 Q 7 L C Z x d W 9 0 O 1 N l Y 3 R p b 2 4 x L 1 R Q T S 1 o b 3 V y L U 1 F U k d F R C 1 N T 0 5 U S E x Z L 0 F 1 d G 9 S Z W 1 v d m V k Q 2 9 s d W 1 u c z E u e 1 R l b X B l c m F 0 d X J h I H N l Y 2 N h I G 1 l Z G l h I C j C s E M p L D N 9 J n F 1 b 3 Q 7 L C Z x d W 9 0 O 1 N l Y 3 R p b 2 4 x L 1 R Q T S 1 o b 3 V y L U 1 F U k d F R C 1 N T 0 5 U S E x Z L 0 F 1 d G 9 S Z W 1 v d m V k Q 2 9 s d W 1 u c z E u e 1 R l b X B l c m F 0 d X J h I G R p I H J 1 Z 2 l h Z G E g b W V k a W E g K M K w Q y k s N H 0 m c X V v d D s s J n F 1 b 3 Q 7 U 2 V j d G l v b j E v V F B N L W h v d X I t T U V S R 0 V E L U 1 P T l R I T F k v Q X V 0 b 1 J l b W 9 2 Z W R D b 2 x 1 b W 5 z M S 5 7 V W 1 p Z G l 0 w 6 A g c m V s Y X R p d m E g b W V k a W E g K C U p L D V 9 J n F 1 b 3 Q 7 L C Z x d W 9 0 O 1 N l Y 3 R p b 2 4 x L 1 R Q T S 1 o b 3 V y L U 1 F U k d F R C 1 N T 0 5 U S E x Z L 0 F 1 d G 9 S Z W 1 v d m V k Q 2 9 s d W 1 u c z E u e 1 B y Z X N z a W 9 u Z S B t Z W R p Y S A o U G E p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U E 0 t a G 9 1 c i 1 N R V J H R U Q t T U 9 O V E h M W S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F B N L W h v d X I t T U V S R 0 V E L U 1 P T l R I T F k v S W 5 0 Z X N 0 Y X p p b 2 5 p J T I w Y W x 6 Y X R l J T I w Z G k l M j B s a X Z l b G x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F B N L W h v d X I t T U V S R 0 V E L U 1 P T l R I T F k v T W 9 k a W Z p Y 2 F 0 b y U y M H R p c G 8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U Q n 8 y J L 2 U u 5 U j Q q x X U y w g A A A A A C A A A A A A A Q Z g A A A A E A A C A A A A A g K N Q l Q 8 q z 0 3 6 4 I I V x u J u 2 W 9 3 q V L W L / 4 5 2 D D s q 3 7 p w N w A A A A A O g A A A A A I A A C A A A A D Q 5 e V A 5 X n P 7 M V N j D Q u P E 1 l t Q Z I q 2 g j r n T e B w N c B B 8 Y x l A A A A A k 9 2 4 q u f Z A n y f 6 8 B K a S n 5 n L + L B S I d n H t U n t 1 + h O X I s t G u N F F O N M q 4 N C 8 + c 7 l G + L S 8 j X K Y o m K / e 4 n a L u 8 F s O v / 7 u d 1 c b P 4 x m i f R N j x N K K J m y 0 A A A A A 7 + g N m G Q S 4 5 N l 9 o e U f D H 9 Z j f 3 H p F l 2 H w U B m w v N 3 9 J J i v N I 0 9 q Q 9 I I B 8 Y V N g t I / Y M z j W O + y P U + H A g 1 e R E G J B P 4 H < / D a t a M a s h u p > 
</file>

<file path=customXml/itemProps1.xml><?xml version="1.0" encoding="utf-8"?>
<ds:datastoreItem xmlns:ds="http://schemas.openxmlformats.org/officeDocument/2006/customXml" ds:itemID="{59DFC81D-4384-4470-8877-27CD1F67CD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Abitanti</vt:lpstr>
      <vt:lpstr>Edificato</vt:lpstr>
      <vt:lpstr>A-E</vt:lpstr>
      <vt:lpstr>Clima Arpa</vt:lpstr>
      <vt:lpstr>Clima MP</vt:lpstr>
      <vt:lpstr>Clima TP scenari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dizzynuzz21@gmail.com</cp:lastModifiedBy>
  <dcterms:modified xsi:type="dcterms:W3CDTF">2025-09-03T15:05:29Z</dcterms:modified>
</cp:coreProperties>
</file>